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315" windowHeight="11310"/>
  </bookViews>
  <sheets>
    <sheet name="Fee Generator" sheetId="1" r:id="rId1"/>
    <sheet name="Average Fees by Project Type" sheetId="2" r:id="rId2"/>
    <sheet name="Sheet3" sheetId="3" r:id="rId3"/>
  </sheets>
  <definedNames>
    <definedName name="_xlnm.Print_Area" localSheetId="0">'Fee Generator'!$A$1:$K$31</definedName>
  </definedNames>
  <calcPr calcId="145621"/>
</workbook>
</file>

<file path=xl/calcChain.xml><?xml version="1.0" encoding="utf-8"?>
<calcChain xmlns="http://schemas.openxmlformats.org/spreadsheetml/2006/main">
  <c r="E91" i="2" l="1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77" i="2"/>
  <c r="E78" i="2"/>
  <c r="E79" i="2"/>
  <c r="E80" i="2"/>
  <c r="E81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82" i="2"/>
  <c r="E83" i="2"/>
  <c r="E84" i="2"/>
  <c r="E85" i="2"/>
  <c r="E86" i="2"/>
  <c r="E87" i="2"/>
  <c r="E88" i="2"/>
  <c r="E89" i="2"/>
  <c r="E90" i="2"/>
  <c r="E5" i="2"/>
  <c r="J11" i="1" l="1"/>
  <c r="J10" i="1"/>
  <c r="J9" i="1"/>
  <c r="F19" i="1" l="1"/>
  <c r="C15" i="1" l="1"/>
  <c r="C14" i="1"/>
  <c r="C13" i="1"/>
  <c r="C12" i="1"/>
  <c r="C11" i="1"/>
  <c r="C10" i="1"/>
  <c r="C9" i="1"/>
  <c r="C8" i="1"/>
  <c r="F25" i="1"/>
  <c r="F22" i="1" l="1"/>
  <c r="F21" i="1"/>
  <c r="J16" i="1"/>
  <c r="D16" i="1"/>
  <c r="F20" i="1" l="1"/>
  <c r="B46" i="1"/>
  <c r="D45" i="1"/>
  <c r="D44" i="1"/>
  <c r="D43" i="1"/>
  <c r="D42" i="1"/>
  <c r="D46" i="1" l="1"/>
  <c r="F46" i="1" s="1"/>
  <c r="B53" i="1"/>
  <c r="C16" i="1" l="1"/>
  <c r="B40" i="1"/>
  <c r="D38" i="1"/>
  <c r="B74" i="1" l="1"/>
  <c r="D73" i="1"/>
  <c r="D72" i="1"/>
  <c r="D71" i="1"/>
  <c r="D70" i="1"/>
  <c r="B60" i="1"/>
  <c r="B67" i="1"/>
  <c r="D74" i="1" l="1"/>
  <c r="F74" i="1" s="1"/>
  <c r="D3" i="1"/>
  <c r="D2" i="1"/>
  <c r="F24" i="1"/>
  <c r="F23" i="1"/>
  <c r="D80" i="1"/>
  <c r="D79" i="1"/>
  <c r="D78" i="1"/>
  <c r="D77" i="1"/>
  <c r="D66" i="1"/>
  <c r="D65" i="1"/>
  <c r="D64" i="1"/>
  <c r="D63" i="1"/>
  <c r="D59" i="1"/>
  <c r="D58" i="1"/>
  <c r="D57" i="1"/>
  <c r="D56" i="1"/>
  <c r="D52" i="1"/>
  <c r="D51" i="1"/>
  <c r="D50" i="1"/>
  <c r="D49" i="1"/>
  <c r="D37" i="1"/>
  <c r="D39" i="1"/>
  <c r="D36" i="1"/>
  <c r="D81" i="1" l="1"/>
  <c r="F81" i="1" s="1"/>
  <c r="F26" i="1"/>
  <c r="F29" i="1" s="1"/>
  <c r="D40" i="1"/>
  <c r="F40" i="1" s="1"/>
  <c r="D60" i="1"/>
  <c r="F60" i="1" s="1"/>
  <c r="D53" i="1"/>
  <c r="F53" i="1" s="1"/>
  <c r="D4" i="1"/>
  <c r="D67" i="1"/>
  <c r="F67" i="1" s="1"/>
  <c r="K7" i="1" l="1"/>
  <c r="K8" i="1" s="1"/>
  <c r="E16" i="1"/>
  <c r="F27" i="1"/>
  <c r="F82" i="1"/>
  <c r="F30" i="1" s="1"/>
  <c r="K14" i="1" l="1"/>
  <c r="K10" i="1"/>
  <c r="K15" i="1"/>
  <c r="K13" i="1"/>
  <c r="K9" i="1"/>
  <c r="K12" i="1"/>
  <c r="K11" i="1"/>
  <c r="G82" i="1"/>
  <c r="M11" i="1" l="1"/>
  <c r="N11" i="1" s="1"/>
  <c r="K16" i="1"/>
</calcChain>
</file>

<file path=xl/sharedStrings.xml><?xml version="1.0" encoding="utf-8"?>
<sst xmlns="http://schemas.openxmlformats.org/spreadsheetml/2006/main" count="731" uniqueCount="234">
  <si>
    <t>SCHEMATIC</t>
  </si>
  <si>
    <t>Civil</t>
  </si>
  <si>
    <t>Structural</t>
  </si>
  <si>
    <t>Admin</t>
  </si>
  <si>
    <t>O&amp;P</t>
  </si>
  <si>
    <t>Fee</t>
  </si>
  <si>
    <t>Base fee</t>
  </si>
  <si>
    <t>hours</t>
  </si>
  <si>
    <t>rate</t>
  </si>
  <si>
    <t>PjM</t>
  </si>
  <si>
    <t>Proj. Arch</t>
  </si>
  <si>
    <t>Production</t>
  </si>
  <si>
    <t>DESIGN DEVELOPMENT</t>
  </si>
  <si>
    <t>PERMIT/CONSTRUCTION DOCS</t>
  </si>
  <si>
    <t>ARCHITECTURAL TOTAL</t>
  </si>
  <si>
    <t>Assumed construction cost</t>
  </si>
  <si>
    <t>PROPOSAL TOTAL</t>
  </si>
  <si>
    <t>PROJECT SIZE (EST.)</t>
  </si>
  <si>
    <t>Building</t>
  </si>
  <si>
    <t>Site</t>
  </si>
  <si>
    <t>PROPOSAL ACTUALS</t>
  </si>
  <si>
    <t>Schematic</t>
  </si>
  <si>
    <t>Design Devel</t>
  </si>
  <si>
    <t>Construction Docs</t>
  </si>
  <si>
    <t>Per A&amp;E Fee Guidelines</t>
  </si>
  <si>
    <t>DD</t>
  </si>
  <si>
    <t>CD</t>
  </si>
  <si>
    <t>Permit</t>
  </si>
  <si>
    <t>Bidding &amp; Neg.</t>
  </si>
  <si>
    <t>CA</t>
  </si>
  <si>
    <t>Closeout</t>
  </si>
  <si>
    <t>PreDesign</t>
  </si>
  <si>
    <t>PRE DESIGN</t>
  </si>
  <si>
    <t>Permit Review Phase</t>
  </si>
  <si>
    <t>CONSULTANTS &amp; Other Services</t>
  </si>
  <si>
    <t>Site Entitlement</t>
  </si>
  <si>
    <t>SITE ENTITLEMENT</t>
  </si>
  <si>
    <t>Building Envelope (Allowance)</t>
  </si>
  <si>
    <t>Pre-Design</t>
  </si>
  <si>
    <t>BIDDING &amp; NEGOTIATION</t>
  </si>
  <si>
    <t>CONSTRUCTION ADMINISTRATION</t>
  </si>
  <si>
    <t>Landscape</t>
  </si>
  <si>
    <t>Rendering</t>
  </si>
  <si>
    <t>by owner</t>
  </si>
  <si>
    <t>CONSULTANT &amp; OTHER SERVICES TOTAL</t>
  </si>
  <si>
    <r>
      <t xml:space="preserve">Total Fee </t>
    </r>
    <r>
      <rPr>
        <b/>
        <sz val="11"/>
        <color rgb="FFFF0000"/>
        <rFont val="Calibri"/>
        <family val="2"/>
        <scheme val="minor"/>
      </rPr>
      <t>Target</t>
    </r>
  </si>
  <si>
    <t>Mark-up?</t>
  </si>
  <si>
    <t>Extended</t>
  </si>
  <si>
    <t>Comments</t>
  </si>
  <si>
    <t>???</t>
  </si>
  <si>
    <r>
      <rPr>
        <b/>
        <i/>
        <sz val="14"/>
        <color rgb="FFFF0000"/>
        <rFont val="Calibri"/>
        <family val="2"/>
        <scheme val="minor"/>
      </rPr>
      <t>INTERNAL</t>
    </r>
    <r>
      <rPr>
        <b/>
        <i/>
        <sz val="14"/>
        <color theme="1"/>
        <rFont val="Calibri"/>
        <family val="2"/>
        <scheme val="minor"/>
      </rPr>
      <t xml:space="preserve"> FEE BREAKDOWN/HOURS BY PHASE &amp; STAFF TYPE</t>
    </r>
  </si>
  <si>
    <t>Lump Sum or Hourly?</t>
  </si>
  <si>
    <t>Probably hourly</t>
  </si>
  <si>
    <t>Lump Sum</t>
  </si>
  <si>
    <t>Branding Concepts</t>
  </si>
  <si>
    <t>Land Use application &amp; coordination + travel expenses</t>
  </si>
  <si>
    <t>For new office/façade image/branding; T&amp;M</t>
  </si>
  <si>
    <t>hours @</t>
  </si>
  <si>
    <t>Through CD's</t>
  </si>
  <si>
    <t>Notes</t>
  </si>
  <si>
    <t>Pass:SBC2018</t>
  </si>
  <si>
    <t>Project delivery</t>
  </si>
  <si>
    <t xml:space="preserve">CAD </t>
  </si>
  <si>
    <t>BIM</t>
  </si>
  <si>
    <t>-</t>
  </si>
  <si>
    <t>% of total</t>
  </si>
  <si>
    <t>Function</t>
  </si>
  <si>
    <t>Type</t>
  </si>
  <si>
    <t>Casino</t>
  </si>
  <si>
    <t>Construction</t>
  </si>
  <si>
    <t>New Construction</t>
  </si>
  <si>
    <t>Renovation/ Addition</t>
  </si>
  <si>
    <t>Assembly</t>
  </si>
  <si>
    <t>Religious</t>
  </si>
  <si>
    <t>Community Centers</t>
  </si>
  <si>
    <t>7-16%</t>
  </si>
  <si>
    <t>9-17%</t>
  </si>
  <si>
    <t>6-14%</t>
  </si>
  <si>
    <t>9-18%</t>
  </si>
  <si>
    <t>5-14%</t>
  </si>
  <si>
    <t>8-14%</t>
  </si>
  <si>
    <t>7-15%</t>
  </si>
  <si>
    <t>Conference Center</t>
  </si>
  <si>
    <t>Convention Center</t>
  </si>
  <si>
    <t>Social Clubs</t>
  </si>
  <si>
    <t>Sports Arenas</t>
  </si>
  <si>
    <t>Supper/ Night Clubs</t>
  </si>
  <si>
    <t>6-15%</t>
  </si>
  <si>
    <t>8-17%</t>
  </si>
  <si>
    <t>8-15%</t>
  </si>
  <si>
    <t>4-12%</t>
  </si>
  <si>
    <t>9-15%</t>
  </si>
  <si>
    <t>11-18%</t>
  </si>
  <si>
    <t>Theatres/ Auditoriums</t>
  </si>
  <si>
    <t>Movie Theaters</t>
  </si>
  <si>
    <t>Theme Parks</t>
  </si>
  <si>
    <t>Transit Terminals</t>
  </si>
  <si>
    <t>12-18%</t>
  </si>
  <si>
    <t>8-18%</t>
  </si>
  <si>
    <t>5-13%</t>
  </si>
  <si>
    <t>7-13%</t>
  </si>
  <si>
    <t>Commercial/ Retail</t>
  </si>
  <si>
    <t>Retail Chain</t>
  </si>
  <si>
    <t>Department Store</t>
  </si>
  <si>
    <t>Discount Store Bulk</t>
  </si>
  <si>
    <t>Discount Store Retail</t>
  </si>
  <si>
    <t xml:space="preserve">4-12% </t>
  </si>
  <si>
    <t>6-12%</t>
  </si>
  <si>
    <t>3-9%</t>
  </si>
  <si>
    <t>6-10%</t>
  </si>
  <si>
    <t>5-10%</t>
  </si>
  <si>
    <t>Ave. Cost By Multiplyer</t>
  </si>
  <si>
    <t>Multiplyer=</t>
  </si>
  <si>
    <t>Use multiplyer for your city per standard publication</t>
  </si>
  <si>
    <t xml:space="preserve">Mixed Use </t>
  </si>
  <si>
    <t>Enclosed mall</t>
  </si>
  <si>
    <t>Strip Mall</t>
  </si>
  <si>
    <t>7-18%</t>
  </si>
  <si>
    <t>8-16%</t>
  </si>
  <si>
    <t>3-10%</t>
  </si>
  <si>
    <t>5-12%</t>
  </si>
  <si>
    <t>Show Rooms</t>
  </si>
  <si>
    <t>Supermarkets</t>
  </si>
  <si>
    <t>7-14%</t>
  </si>
  <si>
    <t>3-8%</t>
  </si>
  <si>
    <t>7-12%</t>
  </si>
  <si>
    <t>**Average Cost based on national average not including sitework or artwork</t>
  </si>
  <si>
    <t>*Typical Fee range based on level of service provided- economy at low end and superior at high end.</t>
  </si>
  <si>
    <t>Typical fee range*</t>
  </si>
  <si>
    <t>Health &amp; Recreation</t>
  </si>
  <si>
    <t>Health Clubs</t>
  </si>
  <si>
    <t>Ice Rinks</t>
  </si>
  <si>
    <t>Racquetball/ Tennis</t>
  </si>
  <si>
    <t>9-16%</t>
  </si>
  <si>
    <t>Swimming Pools</t>
  </si>
  <si>
    <t>Gym/ Athletic</t>
  </si>
  <si>
    <t>Country Club</t>
  </si>
  <si>
    <t>Hotels</t>
  </si>
  <si>
    <t>Executive Inns</t>
  </si>
  <si>
    <t>Mid-range Resort</t>
  </si>
  <si>
    <t>4-8%</t>
  </si>
  <si>
    <t>Luxury Resort</t>
  </si>
  <si>
    <t>Urban Hotel (1-5 story)</t>
  </si>
  <si>
    <t>Motels (1-2 story)</t>
  </si>
  <si>
    <t>Urban Hotel (6+ story)</t>
  </si>
  <si>
    <t>12-17%</t>
  </si>
  <si>
    <t>15-20%</t>
  </si>
  <si>
    <t>Housing</t>
  </si>
  <si>
    <t>Single Family (dev. tract)</t>
  </si>
  <si>
    <t>Single Family (dev. Luxury)</t>
  </si>
  <si>
    <t>Single Family (Custom)</t>
  </si>
  <si>
    <t>3-7%</t>
  </si>
  <si>
    <t>6-13%</t>
  </si>
  <si>
    <t>10-15%</t>
  </si>
  <si>
    <t>10-17%</t>
  </si>
  <si>
    <t>15-24%</t>
  </si>
  <si>
    <t>Townhouse</t>
  </si>
  <si>
    <t>Apt/Condo (1-6 story)</t>
  </si>
  <si>
    <t>Apt/Condo (10+ story)</t>
  </si>
  <si>
    <t>Apt/Condo (4-10 story)</t>
  </si>
  <si>
    <t>6-11%</t>
  </si>
  <si>
    <t>5-11%</t>
  </si>
  <si>
    <t>Apt/ Condo</t>
  </si>
  <si>
    <t>Eldercare</t>
  </si>
  <si>
    <t>Industrial</t>
  </si>
  <si>
    <t>Distribution Center</t>
  </si>
  <si>
    <t>Light Manufacture</t>
  </si>
  <si>
    <t>Heavy Manufacture</t>
  </si>
  <si>
    <t>4-9%</t>
  </si>
  <si>
    <t>R&amp;D</t>
  </si>
  <si>
    <t>Warehouse</t>
  </si>
  <si>
    <t>9-21%</t>
  </si>
  <si>
    <t>12-19%</t>
  </si>
  <si>
    <t>2-8%</t>
  </si>
  <si>
    <t>Medical</t>
  </si>
  <si>
    <t>Hospitals (1-4 story)</t>
  </si>
  <si>
    <t>Hospitals (5-10 story)</t>
  </si>
  <si>
    <t>Clinics</t>
  </si>
  <si>
    <t>9-14%</t>
  </si>
  <si>
    <t>12-16%</t>
  </si>
  <si>
    <t>Medical Office</t>
  </si>
  <si>
    <t>Nursing Home</t>
  </si>
  <si>
    <t>11-17%</t>
  </si>
  <si>
    <t>13-19%</t>
  </si>
  <si>
    <t>13-20%</t>
  </si>
  <si>
    <t>Self Storage</t>
  </si>
  <si>
    <t>2.4-6%</t>
  </si>
  <si>
    <t>Office</t>
  </si>
  <si>
    <t>Banks/ Finance</t>
  </si>
  <si>
    <t>Custom Corporate</t>
  </si>
  <si>
    <t>11-16%</t>
  </si>
  <si>
    <t>Office (1-3 story)</t>
  </si>
  <si>
    <t>Office (4-10 story)</t>
  </si>
  <si>
    <t>Office (11+ Story)</t>
  </si>
  <si>
    <t>10-16%</t>
  </si>
  <si>
    <t>Restaurants</t>
  </si>
  <si>
    <t xml:space="preserve">Office </t>
  </si>
  <si>
    <t>Chain/ Fast Food</t>
  </si>
  <si>
    <t>Custom Restaurant</t>
  </si>
  <si>
    <t>5-9%</t>
  </si>
  <si>
    <t>Schools</t>
  </si>
  <si>
    <t>Day Care/ Preschool</t>
  </si>
  <si>
    <t>Elementary</t>
  </si>
  <si>
    <t>Middle School</t>
  </si>
  <si>
    <t>High School</t>
  </si>
  <si>
    <t>11-15%</t>
  </si>
  <si>
    <t>Public School Reno.</t>
  </si>
  <si>
    <t>Vocational/ Trade</t>
  </si>
  <si>
    <t>Private/ Charter</t>
  </si>
  <si>
    <t>Collage Classrooms</t>
  </si>
  <si>
    <t>Collage Laboratories</t>
  </si>
  <si>
    <r>
      <t>12-18</t>
    </r>
    <r>
      <rPr>
        <strike/>
        <sz val="11"/>
        <color theme="1"/>
        <rFont val="Calibri"/>
        <family val="2"/>
        <scheme val="minor"/>
      </rPr>
      <t>%</t>
    </r>
  </si>
  <si>
    <t>College Dorms (1-3 stories)</t>
  </si>
  <si>
    <t>College Dorms (4-10 stories)</t>
  </si>
  <si>
    <t>Frat/ Sorority Housing</t>
  </si>
  <si>
    <t>College Dorms Reno.</t>
  </si>
  <si>
    <t>Public Buildings</t>
  </si>
  <si>
    <t>Courthouses (1 story)</t>
  </si>
  <si>
    <t>Courthouses (2-4 story)</t>
  </si>
  <si>
    <t>Courthouses Reno.</t>
  </si>
  <si>
    <t>Fire Stations (1 story)</t>
  </si>
  <si>
    <t>Fire Stations (2 story)</t>
  </si>
  <si>
    <t>Jails / Correctional</t>
  </si>
  <si>
    <t>Police Stations</t>
  </si>
  <si>
    <t>Prisons</t>
  </si>
  <si>
    <t>4-13%</t>
  </si>
  <si>
    <t>Public Library</t>
  </si>
  <si>
    <t>Civic Centers</t>
  </si>
  <si>
    <t>City Halls (1 story)</t>
  </si>
  <si>
    <t>City Halls (2-6 story)</t>
  </si>
  <si>
    <t>City Hall Renovation</t>
  </si>
  <si>
    <t>Post Office</t>
  </si>
  <si>
    <t>Postal Distribution</t>
  </si>
  <si>
    <t>Tab. Average Cost/sf**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</si>
</sst>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indent="2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right"/>
    </xf>
    <xf numFmtId="0" fontId="3" fillId="0" borderId="0" xfId="0" applyFont="1"/>
    <xf numFmtId="10" fontId="2" fillId="0" borderId="0" xfId="2" applyNumberFormat="1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6" fontId="0" fillId="0" borderId="0" xfId="2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/>
    <xf numFmtId="0" fontId="2" fillId="0" borderId="0" xfId="0" applyFont="1"/>
    <xf numFmtId="166" fontId="6" fillId="0" borderId="0" xfId="0" applyNumberFormat="1" applyFont="1" applyAlignment="1">
      <alignment horizontal="right"/>
    </xf>
    <xf numFmtId="164" fontId="6" fillId="0" borderId="0" xfId="0" applyNumberFormat="1" applyFont="1"/>
    <xf numFmtId="1" fontId="6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164" fontId="2" fillId="0" borderId="7" xfId="0" applyNumberFormat="1" applyFont="1" applyBorder="1"/>
    <xf numFmtId="10" fontId="2" fillId="0" borderId="7" xfId="2" applyNumberFormat="1" applyFont="1" applyBorder="1" applyAlignment="1">
      <alignment horizontal="center"/>
    </xf>
    <xf numFmtId="0" fontId="0" fillId="0" borderId="8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4" fillId="0" borderId="2" xfId="0" applyNumberFormat="1" applyFont="1" applyBorder="1"/>
    <xf numFmtId="0" fontId="4" fillId="0" borderId="2" xfId="0" applyFont="1" applyBorder="1" applyAlignment="1">
      <alignment horizontal="right"/>
    </xf>
    <xf numFmtId="0" fontId="2" fillId="0" borderId="9" xfId="0" applyFont="1" applyBorder="1"/>
    <xf numFmtId="164" fontId="0" fillId="0" borderId="3" xfId="0" applyNumberForma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4" fillId="0" borderId="7" xfId="0" applyNumberFormat="1" applyFont="1" applyBorder="1"/>
    <xf numFmtId="0" fontId="4" fillId="0" borderId="7" xfId="0" applyFont="1" applyBorder="1" applyAlignment="1">
      <alignment horizontal="right"/>
    </xf>
    <xf numFmtId="10" fontId="2" fillId="0" borderId="7" xfId="2" applyNumberFormat="1" applyFont="1" applyBorder="1"/>
    <xf numFmtId="0" fontId="0" fillId="0" borderId="2" xfId="0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6" fontId="2" fillId="2" borderId="0" xfId="2" applyNumberFormat="1" applyFont="1" applyFill="1" applyAlignment="1" applyProtection="1">
      <alignment horizontal="right"/>
      <protection locked="0"/>
    </xf>
    <xf numFmtId="165" fontId="1" fillId="2" borderId="0" xfId="1" applyNumberFormat="1" applyFont="1" applyFill="1" applyAlignment="1" applyProtection="1">
      <alignment horizontal="center"/>
      <protection locked="0"/>
    </xf>
    <xf numFmtId="164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64" fontId="0" fillId="2" borderId="2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Protection="1">
      <protection locked="0"/>
    </xf>
    <xf numFmtId="44" fontId="6" fillId="2" borderId="23" xfId="3" applyFont="1" applyFill="1" applyBorder="1" applyAlignment="1" applyProtection="1">
      <alignment horizontal="center"/>
      <protection locked="0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2" borderId="0" xfId="0" applyFill="1" applyProtection="1">
      <protection locked="0"/>
    </xf>
    <xf numFmtId="0" fontId="0" fillId="2" borderId="10" xfId="0" applyFill="1" applyBorder="1" applyAlignment="1" applyProtection="1">
      <alignment horizontal="left" indent="2"/>
      <protection locked="0"/>
    </xf>
    <xf numFmtId="0" fontId="0" fillId="2" borderId="2" xfId="0" applyFill="1" applyBorder="1" applyAlignment="1" applyProtection="1">
      <alignment horizontal="left" indent="2"/>
      <protection locked="0"/>
    </xf>
    <xf numFmtId="0" fontId="2" fillId="0" borderId="0" xfId="0" applyFont="1" applyAlignment="1">
      <alignment horizontal="center" wrapText="1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6" fillId="2" borderId="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left" indent="3"/>
    </xf>
    <xf numFmtId="0" fontId="2" fillId="0" borderId="3" xfId="0" applyFont="1" applyBorder="1" applyAlignment="1">
      <alignment horizontal="left" indent="3"/>
    </xf>
    <xf numFmtId="0" fontId="2" fillId="0" borderId="10" xfId="0" applyFont="1" applyBorder="1" applyAlignment="1">
      <alignment horizontal="left" indent="3"/>
    </xf>
    <xf numFmtId="0" fontId="2" fillId="0" borderId="2" xfId="0" applyFont="1" applyBorder="1" applyAlignment="1">
      <alignment horizontal="left" indent="3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2" borderId="14" xfId="0" applyFont="1" applyFill="1" applyBorder="1" applyProtection="1">
      <protection locked="0"/>
    </xf>
    <xf numFmtId="0" fontId="9" fillId="2" borderId="15" xfId="0" applyFont="1" applyFill="1" applyBorder="1" applyProtection="1">
      <protection locked="0"/>
    </xf>
    <xf numFmtId="0" fontId="9" fillId="2" borderId="16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2" xfId="0" applyNumberFormat="1" applyBorder="1"/>
    <xf numFmtId="9" fontId="0" fillId="0" borderId="2" xfId="2" applyFont="1" applyBorder="1"/>
    <xf numFmtId="44" fontId="0" fillId="0" borderId="0" xfId="3" applyFont="1"/>
    <xf numFmtId="0" fontId="0" fillId="0" borderId="14" xfId="0" applyFont="1" applyBorder="1"/>
    <xf numFmtId="0" fontId="0" fillId="2" borderId="28" xfId="0" applyFont="1" applyFill="1" applyBorder="1" applyProtection="1">
      <protection locked="0"/>
    </xf>
    <xf numFmtId="44" fontId="0" fillId="0" borderId="0" xfId="0" applyNumberFormat="1"/>
    <xf numFmtId="0" fontId="0" fillId="0" borderId="0" xfId="0" applyFont="1" applyFill="1" applyBorder="1" applyProtection="1"/>
    <xf numFmtId="0" fontId="14" fillId="0" borderId="0" xfId="0" applyFont="1"/>
    <xf numFmtId="0" fontId="14" fillId="0" borderId="0" xfId="0" applyFont="1" applyBorder="1"/>
    <xf numFmtId="16" fontId="0" fillId="0" borderId="0" xfId="0" applyNumberFormat="1"/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zoomScaleNormal="100" workbookViewId="0">
      <selection activeCell="K2" sqref="K2"/>
    </sheetView>
  </sheetViews>
  <sheetFormatPr defaultRowHeight="15" x14ac:dyDescent="0.25"/>
  <cols>
    <col min="1" max="1" width="21.7109375" customWidth="1"/>
    <col min="2" max="3" width="11.7109375" style="1" customWidth="1"/>
    <col min="4" max="4" width="13.7109375" style="1" customWidth="1"/>
    <col min="5" max="5" width="7.7109375" style="1" customWidth="1"/>
    <col min="6" max="6" width="12.42578125" bestFit="1" customWidth="1"/>
    <col min="10" max="10" width="11.140625" bestFit="1" customWidth="1"/>
    <col min="11" max="11" width="13.7109375" customWidth="1"/>
    <col min="12" max="12" width="9.140625" style="22"/>
    <col min="13" max="13" width="13.42578125" customWidth="1"/>
  </cols>
  <sheetData>
    <row r="1" spans="1:16" ht="30" customHeight="1" x14ac:dyDescent="0.25">
      <c r="A1" s="72" t="s">
        <v>60</v>
      </c>
      <c r="B1" s="20" t="s">
        <v>17</v>
      </c>
      <c r="C1" s="77" t="s">
        <v>15</v>
      </c>
      <c r="D1" s="77"/>
      <c r="L1" s="73" t="s">
        <v>64</v>
      </c>
    </row>
    <row r="2" spans="1:16" x14ac:dyDescent="0.25">
      <c r="A2" t="s">
        <v>18</v>
      </c>
      <c r="B2" s="64">
        <v>3000</v>
      </c>
      <c r="C2" s="65">
        <v>200</v>
      </c>
      <c r="D2" s="2">
        <f>B2*C2</f>
        <v>600000</v>
      </c>
      <c r="L2" s="73" t="s">
        <v>62</v>
      </c>
    </row>
    <row r="3" spans="1:16" x14ac:dyDescent="0.25">
      <c r="A3" t="s">
        <v>19</v>
      </c>
      <c r="B3" s="64">
        <v>0</v>
      </c>
      <c r="C3" s="65">
        <v>5</v>
      </c>
      <c r="D3" s="2">
        <f>B3*C3</f>
        <v>0</v>
      </c>
      <c r="L3" s="73" t="s">
        <v>63</v>
      </c>
    </row>
    <row r="4" spans="1:16" x14ac:dyDescent="0.25">
      <c r="D4" s="5">
        <f>SUM(D2:D3)</f>
        <v>600000</v>
      </c>
      <c r="H4" t="s">
        <v>61</v>
      </c>
      <c r="J4" s="74" t="s">
        <v>64</v>
      </c>
    </row>
    <row r="5" spans="1:16" s="28" customFormat="1" ht="15.75" thickBot="1" x14ac:dyDescent="0.3">
      <c r="B5" s="27"/>
      <c r="C5" s="27"/>
      <c r="D5" s="5"/>
      <c r="E5" s="27"/>
      <c r="L5" s="22"/>
    </row>
    <row r="6" spans="1:16" x14ac:dyDescent="0.25">
      <c r="A6" s="108" t="s">
        <v>20</v>
      </c>
      <c r="B6" s="109"/>
      <c r="C6" s="61" t="s">
        <v>57</v>
      </c>
      <c r="D6" s="112"/>
      <c r="E6" s="114" t="s">
        <v>59</v>
      </c>
      <c r="F6" s="115"/>
      <c r="H6" s="96" t="s">
        <v>24</v>
      </c>
      <c r="I6" s="96"/>
      <c r="J6" s="96"/>
      <c r="K6" s="96"/>
    </row>
    <row r="7" spans="1:16" ht="15.75" thickBot="1" x14ac:dyDescent="0.3">
      <c r="A7" s="110"/>
      <c r="B7" s="111"/>
      <c r="C7" s="71">
        <v>135</v>
      </c>
      <c r="D7" s="113"/>
      <c r="E7" s="116"/>
      <c r="F7" s="117"/>
      <c r="H7" s="30" t="s">
        <v>45</v>
      </c>
      <c r="I7" s="30"/>
      <c r="J7" s="63">
        <v>0.06</v>
      </c>
      <c r="K7" s="5">
        <f>D4*J7</f>
        <v>36000</v>
      </c>
    </row>
    <row r="8" spans="1:16" x14ac:dyDescent="0.25">
      <c r="A8" s="82" t="s">
        <v>31</v>
      </c>
      <c r="B8" s="83"/>
      <c r="C8" s="62">
        <f>D8/C7</f>
        <v>7.4074074074074074</v>
      </c>
      <c r="D8" s="70">
        <v>1000</v>
      </c>
      <c r="E8" s="86"/>
      <c r="F8" s="87"/>
      <c r="H8" s="28" t="s">
        <v>38</v>
      </c>
      <c r="I8" s="28"/>
      <c r="J8" s="24">
        <v>0.03</v>
      </c>
      <c r="K8" s="2">
        <f>J8*K7</f>
        <v>1080</v>
      </c>
    </row>
    <row r="9" spans="1:16" x14ac:dyDescent="0.25">
      <c r="A9" s="84" t="s">
        <v>21</v>
      </c>
      <c r="B9" s="85"/>
      <c r="C9" s="33">
        <f>D9/C7</f>
        <v>40.74074074074074</v>
      </c>
      <c r="D9" s="68">
        <v>5500</v>
      </c>
      <c r="E9" s="80"/>
      <c r="F9" s="81"/>
      <c r="H9" s="28" t="s">
        <v>21</v>
      </c>
      <c r="I9" s="28"/>
      <c r="J9" s="24">
        <f>IF($J$4="BIM", 0.25, 0.15)</f>
        <v>0.15</v>
      </c>
      <c r="K9" s="2">
        <f>J9*K7</f>
        <v>5400</v>
      </c>
      <c r="O9" s="28"/>
      <c r="P9" s="28"/>
    </row>
    <row r="10" spans="1:16" x14ac:dyDescent="0.25">
      <c r="A10" s="84" t="s">
        <v>22</v>
      </c>
      <c r="B10" s="85"/>
      <c r="C10" s="33">
        <f>D10/C7</f>
        <v>53.333333333333336</v>
      </c>
      <c r="D10" s="68">
        <v>7200</v>
      </c>
      <c r="E10" s="80"/>
      <c r="F10" s="81"/>
      <c r="H10" s="28" t="s">
        <v>25</v>
      </c>
      <c r="I10" s="28"/>
      <c r="J10" s="24">
        <f>IF($J$4="BIM", 0.25, 0.2)</f>
        <v>0.2</v>
      </c>
      <c r="K10" s="2">
        <f>J10*K7</f>
        <v>7200</v>
      </c>
      <c r="M10" t="s">
        <v>58</v>
      </c>
      <c r="N10" t="s">
        <v>65</v>
      </c>
      <c r="O10" s="28"/>
      <c r="P10" s="28"/>
    </row>
    <row r="11" spans="1:16" x14ac:dyDescent="0.25">
      <c r="A11" s="84" t="s">
        <v>23</v>
      </c>
      <c r="B11" s="85"/>
      <c r="C11" s="33">
        <f>D11/C7</f>
        <v>97.407407407407405</v>
      </c>
      <c r="D11" s="68">
        <v>13150</v>
      </c>
      <c r="E11" s="80"/>
      <c r="F11" s="81"/>
      <c r="H11" s="28" t="s">
        <v>26</v>
      </c>
      <c r="I11" s="28"/>
      <c r="J11" s="24">
        <f>IF($J$4="BIM", 0.22, 0.37)</f>
        <v>0.37</v>
      </c>
      <c r="K11" s="2">
        <f>J11*K7</f>
        <v>13320</v>
      </c>
      <c r="M11" s="118">
        <f>SUM(K8:K11)</f>
        <v>27000</v>
      </c>
      <c r="N11" s="119">
        <f>M11/D4</f>
        <v>4.4999999999999998E-2</v>
      </c>
      <c r="O11" s="28"/>
      <c r="P11" s="28"/>
    </row>
    <row r="12" spans="1:16" x14ac:dyDescent="0.25">
      <c r="A12" s="84" t="s">
        <v>33</v>
      </c>
      <c r="B12" s="85"/>
      <c r="C12" s="33">
        <f>D12/C7</f>
        <v>7.4074074074074074</v>
      </c>
      <c r="D12" s="68">
        <v>1000</v>
      </c>
      <c r="E12" s="88"/>
      <c r="F12" s="89"/>
      <c r="H12" s="29" t="s">
        <v>27</v>
      </c>
      <c r="I12" s="29"/>
      <c r="J12" s="24">
        <v>0.03</v>
      </c>
      <c r="K12" s="2">
        <f>J12*K7</f>
        <v>1080</v>
      </c>
      <c r="O12" s="28"/>
      <c r="P12" s="28"/>
    </row>
    <row r="13" spans="1:16" x14ac:dyDescent="0.25">
      <c r="A13" s="84" t="s">
        <v>28</v>
      </c>
      <c r="B13" s="85"/>
      <c r="C13" s="33">
        <f>D13/C7</f>
        <v>0</v>
      </c>
      <c r="D13" s="68">
        <v>0</v>
      </c>
      <c r="E13" s="78">
        <v>0</v>
      </c>
      <c r="F13" s="79"/>
      <c r="H13" s="28" t="s">
        <v>28</v>
      </c>
      <c r="I13" s="28"/>
      <c r="J13" s="24">
        <v>0.02</v>
      </c>
      <c r="K13" s="2">
        <f>J13*K7</f>
        <v>720</v>
      </c>
    </row>
    <row r="14" spans="1:16" x14ac:dyDescent="0.25">
      <c r="A14" s="84" t="s">
        <v>29</v>
      </c>
      <c r="B14" s="85"/>
      <c r="C14" s="33">
        <f>E14/C7</f>
        <v>118.51851851851852</v>
      </c>
      <c r="D14" s="68">
        <v>0</v>
      </c>
      <c r="E14" s="78">
        <v>16000</v>
      </c>
      <c r="F14" s="79"/>
      <c r="H14" s="28" t="s">
        <v>29</v>
      </c>
      <c r="I14" s="28"/>
      <c r="J14" s="24">
        <v>0.19</v>
      </c>
      <c r="K14" s="2">
        <f>J14*K7</f>
        <v>6840</v>
      </c>
    </row>
    <row r="15" spans="1:16" x14ac:dyDescent="0.25">
      <c r="A15" s="84" t="s">
        <v>30</v>
      </c>
      <c r="B15" s="85"/>
      <c r="C15" s="33">
        <f>D15/C7</f>
        <v>0</v>
      </c>
      <c r="D15" s="68">
        <v>0</v>
      </c>
      <c r="E15" s="80"/>
      <c r="F15" s="81"/>
      <c r="H15" s="28" t="s">
        <v>30</v>
      </c>
      <c r="I15" s="28"/>
      <c r="J15" s="24">
        <v>0.01</v>
      </c>
      <c r="K15" s="2">
        <f>J15*K7</f>
        <v>360</v>
      </c>
    </row>
    <row r="16" spans="1:16" ht="15.75" thickBot="1" x14ac:dyDescent="0.3">
      <c r="A16" s="35"/>
      <c r="B16" s="36"/>
      <c r="C16" s="60">
        <f>SUM(C8:C15)</f>
        <v>324.81481481481484</v>
      </c>
      <c r="D16" s="37">
        <f>SUM(D8:D15)</f>
        <v>27850</v>
      </c>
      <c r="E16" s="38">
        <f>D16/D4</f>
        <v>4.6416666666666669E-2</v>
      </c>
      <c r="F16" s="39"/>
      <c r="H16" s="28"/>
      <c r="I16" s="28"/>
      <c r="J16" s="31">
        <f>SUM(J8:J15)</f>
        <v>1</v>
      </c>
      <c r="K16" s="32">
        <f>SUM(K8:K15)</f>
        <v>36000</v>
      </c>
      <c r="N16" s="28"/>
      <c r="O16" s="28"/>
      <c r="P16" s="28"/>
    </row>
    <row r="17" spans="1:12" ht="15.75" thickBot="1" x14ac:dyDescent="0.3"/>
    <row r="18" spans="1:12" s="12" customFormat="1" x14ac:dyDescent="0.25">
      <c r="A18" s="47" t="s">
        <v>34</v>
      </c>
      <c r="B18" s="34"/>
      <c r="C18" s="48"/>
      <c r="D18" s="49" t="s">
        <v>5</v>
      </c>
      <c r="E18" s="50" t="s">
        <v>46</v>
      </c>
      <c r="F18" s="51" t="s">
        <v>47</v>
      </c>
      <c r="G18" s="97" t="s">
        <v>48</v>
      </c>
      <c r="H18" s="98"/>
      <c r="I18" s="98"/>
      <c r="J18" s="98"/>
      <c r="K18" s="99"/>
      <c r="L18" s="23"/>
    </row>
    <row r="19" spans="1:12" x14ac:dyDescent="0.25">
      <c r="A19" s="75" t="s">
        <v>35</v>
      </c>
      <c r="B19" s="76"/>
      <c r="C19" s="41"/>
      <c r="D19" s="68">
        <v>10000</v>
      </c>
      <c r="E19" s="69">
        <v>1</v>
      </c>
      <c r="F19" s="42">
        <f t="shared" ref="F19:F24" si="0">D19*E19</f>
        <v>10000</v>
      </c>
      <c r="G19" s="100" t="s">
        <v>55</v>
      </c>
      <c r="H19" s="101"/>
      <c r="I19" s="101"/>
      <c r="J19" s="101"/>
      <c r="K19" s="102"/>
    </row>
    <row r="20" spans="1:12" s="18" customFormat="1" ht="15.75" x14ac:dyDescent="0.25">
      <c r="A20" s="75" t="s">
        <v>54</v>
      </c>
      <c r="B20" s="76"/>
      <c r="C20" s="40"/>
      <c r="D20" s="68">
        <v>0</v>
      </c>
      <c r="E20" s="69">
        <v>1</v>
      </c>
      <c r="F20" s="42">
        <f>D20*E20</f>
        <v>0</v>
      </c>
      <c r="G20" s="100" t="s">
        <v>56</v>
      </c>
      <c r="H20" s="101"/>
      <c r="I20" s="101"/>
      <c r="J20" s="101"/>
      <c r="K20" s="102"/>
      <c r="L20" s="25"/>
    </row>
    <row r="21" spans="1:12" s="28" customFormat="1" x14ac:dyDescent="0.25">
      <c r="A21" s="75" t="s">
        <v>41</v>
      </c>
      <c r="B21" s="76"/>
      <c r="C21" s="41"/>
      <c r="D21" s="68">
        <v>0</v>
      </c>
      <c r="E21" s="69">
        <v>1.1499999999999999</v>
      </c>
      <c r="F21" s="42">
        <f t="shared" si="0"/>
        <v>0</v>
      </c>
      <c r="G21" s="103" t="s">
        <v>43</v>
      </c>
      <c r="H21" s="104"/>
      <c r="I21" s="104"/>
      <c r="J21" s="104"/>
      <c r="K21" s="105"/>
      <c r="L21" s="22"/>
    </row>
    <row r="22" spans="1:12" s="28" customFormat="1" x14ac:dyDescent="0.25">
      <c r="A22" s="75" t="s">
        <v>42</v>
      </c>
      <c r="B22" s="76"/>
      <c r="C22" s="41"/>
      <c r="D22" s="68">
        <v>0</v>
      </c>
      <c r="E22" s="69">
        <v>1.1499999999999999</v>
      </c>
      <c r="F22" s="42">
        <f t="shared" si="0"/>
        <v>0</v>
      </c>
      <c r="G22" s="103" t="s">
        <v>49</v>
      </c>
      <c r="H22" s="104"/>
      <c r="I22" s="104"/>
      <c r="J22" s="104"/>
      <c r="K22" s="105"/>
      <c r="L22" s="22"/>
    </row>
    <row r="23" spans="1:12" ht="15.75" customHeight="1" x14ac:dyDescent="0.25">
      <c r="A23" s="75" t="s">
        <v>1</v>
      </c>
      <c r="B23" s="76"/>
      <c r="C23" s="40"/>
      <c r="D23" s="68">
        <v>0</v>
      </c>
      <c r="E23" s="69">
        <v>1.1499999999999999</v>
      </c>
      <c r="F23" s="42">
        <f t="shared" si="0"/>
        <v>0</v>
      </c>
      <c r="G23" s="103" t="s">
        <v>43</v>
      </c>
      <c r="H23" s="104"/>
      <c r="I23" s="104"/>
      <c r="J23" s="104"/>
      <c r="K23" s="105"/>
    </row>
    <row r="24" spans="1:12" s="18" customFormat="1" ht="15.75" x14ac:dyDescent="0.25">
      <c r="A24" s="75" t="s">
        <v>2</v>
      </c>
      <c r="B24" s="76"/>
      <c r="C24" s="40"/>
      <c r="D24" s="68">
        <v>0</v>
      </c>
      <c r="E24" s="69">
        <v>1.1499999999999999</v>
      </c>
      <c r="F24" s="42">
        <f t="shared" si="0"/>
        <v>0</v>
      </c>
      <c r="G24" s="103" t="s">
        <v>49</v>
      </c>
      <c r="H24" s="104"/>
      <c r="I24" s="104"/>
      <c r="J24" s="104"/>
      <c r="K24" s="105"/>
      <c r="L24" s="25"/>
    </row>
    <row r="25" spans="1:12" s="18" customFormat="1" ht="15.75" x14ac:dyDescent="0.25">
      <c r="A25" s="75" t="s">
        <v>37</v>
      </c>
      <c r="B25" s="76"/>
      <c r="C25" s="59"/>
      <c r="D25" s="68">
        <v>0</v>
      </c>
      <c r="E25" s="69">
        <v>1.1499999999999999</v>
      </c>
      <c r="F25" s="42">
        <f t="shared" ref="F25" si="1">D25*E25</f>
        <v>0</v>
      </c>
      <c r="G25" s="103" t="s">
        <v>43</v>
      </c>
      <c r="H25" s="104"/>
      <c r="I25" s="104"/>
      <c r="J25" s="104"/>
      <c r="K25" s="105"/>
      <c r="L25" s="25"/>
    </row>
    <row r="26" spans="1:12" s="18" customFormat="1" ht="15.75" x14ac:dyDescent="0.25">
      <c r="A26" s="52"/>
      <c r="B26" s="43"/>
      <c r="C26" s="44"/>
      <c r="D26" s="45"/>
      <c r="E26" s="46" t="s">
        <v>44</v>
      </c>
      <c r="F26" s="45">
        <f>SUM(F19:F24)</f>
        <v>10000</v>
      </c>
      <c r="G26" s="90"/>
      <c r="H26" s="91"/>
      <c r="I26" s="91"/>
      <c r="J26" s="91"/>
      <c r="K26" s="92"/>
      <c r="L26" s="25"/>
    </row>
    <row r="27" spans="1:12" ht="16.5" thickBot="1" x14ac:dyDescent="0.3">
      <c r="A27" s="53"/>
      <c r="B27" s="54"/>
      <c r="C27" s="55"/>
      <c r="D27" s="56"/>
      <c r="E27" s="57"/>
      <c r="F27" s="58">
        <f>F26/D4</f>
        <v>1.6666666666666666E-2</v>
      </c>
      <c r="G27" s="93"/>
      <c r="H27" s="94"/>
      <c r="I27" s="94"/>
      <c r="J27" s="94"/>
      <c r="K27" s="95"/>
    </row>
    <row r="29" spans="1:12" ht="15.75" x14ac:dyDescent="0.25">
      <c r="D29" s="16"/>
      <c r="E29" s="17" t="s">
        <v>16</v>
      </c>
      <c r="F29" s="16">
        <f>F26+D16</f>
        <v>37850</v>
      </c>
    </row>
    <row r="30" spans="1:12" x14ac:dyDescent="0.25">
      <c r="F30" s="19">
        <f>F29/D4</f>
        <v>6.3083333333333338E-2</v>
      </c>
    </row>
    <row r="31" spans="1:12" s="28" customFormat="1" x14ac:dyDescent="0.25">
      <c r="B31" s="27"/>
      <c r="C31" s="27"/>
      <c r="D31" s="27"/>
      <c r="E31" s="27"/>
      <c r="F31" s="19"/>
      <c r="L31" s="22"/>
    </row>
    <row r="32" spans="1:12" s="28" customFormat="1" x14ac:dyDescent="0.25">
      <c r="B32" s="27"/>
      <c r="C32" s="27"/>
      <c r="D32" s="27"/>
      <c r="E32" s="27"/>
      <c r="F32" s="19"/>
      <c r="L32" s="22"/>
    </row>
    <row r="33" spans="1:9" ht="18.75" x14ac:dyDescent="0.3">
      <c r="A33" s="107" t="s">
        <v>50</v>
      </c>
      <c r="B33" s="107"/>
      <c r="C33" s="107"/>
      <c r="D33" s="107"/>
      <c r="E33" s="107"/>
      <c r="F33" s="107"/>
    </row>
    <row r="34" spans="1:9" x14ac:dyDescent="0.25">
      <c r="B34" s="1" t="s">
        <v>7</v>
      </c>
      <c r="C34" s="1" t="s">
        <v>8</v>
      </c>
      <c r="D34" s="1" t="s">
        <v>6</v>
      </c>
      <c r="E34" s="1" t="s">
        <v>4</v>
      </c>
      <c r="F34" s="1" t="s">
        <v>5</v>
      </c>
    </row>
    <row r="35" spans="1:9" s="12" customFormat="1" x14ac:dyDescent="0.25">
      <c r="A35" s="12" t="s">
        <v>32</v>
      </c>
      <c r="B35" s="6"/>
      <c r="C35" s="6"/>
      <c r="D35" s="6"/>
      <c r="E35" s="6"/>
    </row>
    <row r="36" spans="1:9" x14ac:dyDescent="0.25">
      <c r="A36" s="4" t="s">
        <v>9</v>
      </c>
      <c r="B36" s="66">
        <v>8</v>
      </c>
      <c r="C36" s="67">
        <v>135</v>
      </c>
      <c r="D36" s="2">
        <f>B36*C36</f>
        <v>1080</v>
      </c>
    </row>
    <row r="37" spans="1:9" x14ac:dyDescent="0.25">
      <c r="A37" s="4" t="s">
        <v>10</v>
      </c>
      <c r="B37" s="66">
        <v>0</v>
      </c>
      <c r="C37" s="67">
        <v>155</v>
      </c>
      <c r="D37" s="2">
        <f t="shared" ref="D37:D39" si="2">B37*C37</f>
        <v>0</v>
      </c>
      <c r="F37" s="2"/>
    </row>
    <row r="38" spans="1:9" x14ac:dyDescent="0.25">
      <c r="A38" s="4" t="s">
        <v>11</v>
      </c>
      <c r="B38" s="66">
        <v>8</v>
      </c>
      <c r="C38" s="67">
        <v>110</v>
      </c>
      <c r="D38" s="2">
        <f t="shared" si="2"/>
        <v>880</v>
      </c>
      <c r="E38" s="21"/>
      <c r="F38" s="2"/>
    </row>
    <row r="39" spans="1:9" x14ac:dyDescent="0.25">
      <c r="A39" s="4" t="s">
        <v>3</v>
      </c>
      <c r="B39" s="66">
        <v>0</v>
      </c>
      <c r="C39" s="67">
        <v>110</v>
      </c>
      <c r="D39" s="2">
        <f t="shared" si="2"/>
        <v>0</v>
      </c>
      <c r="F39" s="2"/>
    </row>
    <row r="40" spans="1:9" x14ac:dyDescent="0.25">
      <c r="A40" s="4"/>
      <c r="B40" s="26">
        <f>SUM(B36:B39)</f>
        <v>16</v>
      </c>
      <c r="C40" s="3"/>
      <c r="D40" s="5">
        <f>SUM(D36:D39)</f>
        <v>1960</v>
      </c>
      <c r="E40" s="6">
        <v>1</v>
      </c>
      <c r="F40" s="5">
        <f>D40*E40</f>
        <v>1960</v>
      </c>
      <c r="G40" s="106" t="s">
        <v>51</v>
      </c>
      <c r="H40" s="106"/>
      <c r="I40" s="106"/>
    </row>
    <row r="41" spans="1:9" x14ac:dyDescent="0.25">
      <c r="A41" s="12" t="s">
        <v>36</v>
      </c>
      <c r="B41" s="6"/>
      <c r="C41" s="6"/>
      <c r="D41" s="5"/>
      <c r="E41" s="6"/>
      <c r="F41" s="5"/>
    </row>
    <row r="42" spans="1:9" x14ac:dyDescent="0.25">
      <c r="A42" s="4" t="s">
        <v>9</v>
      </c>
      <c r="B42" s="66">
        <v>48</v>
      </c>
      <c r="C42" s="67">
        <v>135</v>
      </c>
      <c r="D42" s="2">
        <f t="shared" ref="D42:D45" si="3">B42*C42</f>
        <v>6480</v>
      </c>
      <c r="E42" s="27"/>
    </row>
    <row r="43" spans="1:9" x14ac:dyDescent="0.25">
      <c r="A43" s="4" t="s">
        <v>10</v>
      </c>
      <c r="B43" s="66">
        <v>20</v>
      </c>
      <c r="C43" s="67">
        <v>155</v>
      </c>
      <c r="D43" s="2">
        <f t="shared" si="3"/>
        <v>3100</v>
      </c>
      <c r="E43" s="27"/>
      <c r="F43" s="2"/>
    </row>
    <row r="44" spans="1:9" x14ac:dyDescent="0.25">
      <c r="A44" s="4" t="s">
        <v>11</v>
      </c>
      <c r="B44" s="66">
        <v>0</v>
      </c>
      <c r="C44" s="67">
        <v>110</v>
      </c>
      <c r="D44" s="2">
        <f t="shared" si="3"/>
        <v>0</v>
      </c>
      <c r="E44" s="27"/>
      <c r="F44" s="2"/>
    </row>
    <row r="45" spans="1:9" x14ac:dyDescent="0.25">
      <c r="A45" s="4" t="s">
        <v>3</v>
      </c>
      <c r="B45" s="66">
        <v>0</v>
      </c>
      <c r="C45" s="67">
        <v>110</v>
      </c>
      <c r="D45" s="2">
        <f t="shared" si="3"/>
        <v>0</v>
      </c>
      <c r="E45" s="27"/>
      <c r="F45" s="2"/>
    </row>
    <row r="46" spans="1:9" x14ac:dyDescent="0.25">
      <c r="A46" s="4"/>
      <c r="B46" s="26">
        <f>SUM(B42:B45)</f>
        <v>68</v>
      </c>
      <c r="C46" s="3"/>
      <c r="D46" s="5">
        <f>SUM(D42:D45)</f>
        <v>9580</v>
      </c>
      <c r="E46" s="6">
        <v>1</v>
      </c>
      <c r="F46" s="5">
        <f>D46*E46</f>
        <v>9580</v>
      </c>
      <c r="G46" s="106" t="s">
        <v>51</v>
      </c>
      <c r="H46" s="106"/>
      <c r="I46" s="106"/>
    </row>
    <row r="47" spans="1:9" s="12" customFormat="1" x14ac:dyDescent="0.25">
      <c r="A47" s="4"/>
      <c r="B47" s="1"/>
      <c r="C47" s="3"/>
      <c r="D47" s="2"/>
      <c r="E47" s="1"/>
      <c r="F47" s="2"/>
    </row>
    <row r="48" spans="1:9" x14ac:dyDescent="0.25">
      <c r="A48" s="12" t="s">
        <v>0</v>
      </c>
      <c r="B48" s="6"/>
      <c r="C48" s="6"/>
      <c r="D48" s="5"/>
      <c r="E48" s="6"/>
      <c r="F48" s="5"/>
    </row>
    <row r="49" spans="1:12" x14ac:dyDescent="0.25">
      <c r="A49" s="4" t="s">
        <v>9</v>
      </c>
      <c r="B49" s="66">
        <v>32</v>
      </c>
      <c r="C49" s="67">
        <v>135</v>
      </c>
      <c r="D49" s="2">
        <f t="shared" ref="D49:D52" si="4">B49*C49</f>
        <v>4320</v>
      </c>
    </row>
    <row r="50" spans="1:12" x14ac:dyDescent="0.25">
      <c r="A50" s="4" t="s">
        <v>10</v>
      </c>
      <c r="B50" s="66">
        <v>8</v>
      </c>
      <c r="C50" s="67">
        <v>155</v>
      </c>
      <c r="D50" s="2">
        <f t="shared" si="4"/>
        <v>1240</v>
      </c>
      <c r="F50" s="2"/>
    </row>
    <row r="51" spans="1:12" x14ac:dyDescent="0.25">
      <c r="A51" s="4" t="s">
        <v>11</v>
      </c>
      <c r="B51" s="66">
        <v>42</v>
      </c>
      <c r="C51" s="67">
        <v>110</v>
      </c>
      <c r="D51" s="2">
        <f t="shared" si="4"/>
        <v>4620</v>
      </c>
      <c r="F51" s="2"/>
    </row>
    <row r="52" spans="1:12" x14ac:dyDescent="0.25">
      <c r="A52" s="4" t="s">
        <v>3</v>
      </c>
      <c r="B52" s="66">
        <v>0</v>
      </c>
      <c r="C52" s="67">
        <v>110</v>
      </c>
      <c r="D52" s="2">
        <f t="shared" si="4"/>
        <v>0</v>
      </c>
      <c r="F52" s="2"/>
    </row>
    <row r="53" spans="1:12" x14ac:dyDescent="0.25">
      <c r="A53" s="4"/>
      <c r="B53" s="26">
        <f>SUM(B49:B52)</f>
        <v>82</v>
      </c>
      <c r="C53" s="3"/>
      <c r="D53" s="5">
        <f>SUM(D49:D52)</f>
        <v>10180</v>
      </c>
      <c r="E53" s="6">
        <v>1</v>
      </c>
      <c r="F53" s="5">
        <f>D53*E53</f>
        <v>10180</v>
      </c>
      <c r="G53" s="106" t="s">
        <v>51</v>
      </c>
      <c r="H53" s="106"/>
      <c r="I53" s="106"/>
    </row>
    <row r="54" spans="1:12" s="12" customFormat="1" x14ac:dyDescent="0.25">
      <c r="A54"/>
      <c r="B54" s="1"/>
      <c r="C54" s="1"/>
      <c r="D54" s="2"/>
      <c r="E54" s="1"/>
      <c r="F54" s="2"/>
      <c r="L54" s="23"/>
    </row>
    <row r="55" spans="1:12" x14ac:dyDescent="0.25">
      <c r="A55" s="12" t="s">
        <v>12</v>
      </c>
      <c r="B55" s="6"/>
      <c r="C55" s="6"/>
      <c r="D55" s="5"/>
      <c r="E55" s="6"/>
      <c r="F55" s="5"/>
    </row>
    <row r="56" spans="1:12" x14ac:dyDescent="0.25">
      <c r="A56" s="4" t="s">
        <v>9</v>
      </c>
      <c r="B56" s="66">
        <v>36</v>
      </c>
      <c r="C56" s="67">
        <v>135</v>
      </c>
      <c r="D56" s="2">
        <f t="shared" ref="D56:D59" si="5">B56*C56</f>
        <v>4860</v>
      </c>
    </row>
    <row r="57" spans="1:12" x14ac:dyDescent="0.25">
      <c r="A57" s="4" t="s">
        <v>10</v>
      </c>
      <c r="B57" s="66">
        <v>10</v>
      </c>
      <c r="C57" s="67">
        <v>155</v>
      </c>
      <c r="D57" s="2">
        <f t="shared" si="5"/>
        <v>1550</v>
      </c>
      <c r="F57" s="2"/>
    </row>
    <row r="58" spans="1:12" x14ac:dyDescent="0.25">
      <c r="A58" s="4" t="s">
        <v>11</v>
      </c>
      <c r="B58" s="66">
        <v>55</v>
      </c>
      <c r="C58" s="67">
        <v>110</v>
      </c>
      <c r="D58" s="2">
        <f t="shared" si="5"/>
        <v>6050</v>
      </c>
      <c r="F58" s="2"/>
    </row>
    <row r="59" spans="1:12" x14ac:dyDescent="0.25">
      <c r="A59" s="4" t="s">
        <v>3</v>
      </c>
      <c r="B59" s="66">
        <v>0</v>
      </c>
      <c r="C59" s="67">
        <v>110</v>
      </c>
      <c r="D59" s="2">
        <f t="shared" si="5"/>
        <v>0</v>
      </c>
      <c r="F59" s="2"/>
    </row>
    <row r="60" spans="1:12" x14ac:dyDescent="0.25">
      <c r="A60" s="4"/>
      <c r="B60" s="26">
        <f>SUM(B56:B59)</f>
        <v>101</v>
      </c>
      <c r="C60" s="3"/>
      <c r="D60" s="5">
        <f>SUM(D56:D59)</f>
        <v>12460</v>
      </c>
      <c r="E60" s="6">
        <v>1.1000000000000001</v>
      </c>
      <c r="F60" s="5">
        <f>D60*E60</f>
        <v>13706.000000000002</v>
      </c>
      <c r="G60" s="106" t="s">
        <v>53</v>
      </c>
      <c r="H60" s="106"/>
      <c r="I60" s="106"/>
    </row>
    <row r="61" spans="1:12" s="12" customFormat="1" x14ac:dyDescent="0.25">
      <c r="A61"/>
      <c r="B61" s="1"/>
      <c r="C61" s="1"/>
      <c r="D61" s="2"/>
      <c r="E61" s="1"/>
      <c r="F61" s="2"/>
      <c r="L61" s="23"/>
    </row>
    <row r="62" spans="1:12" x14ac:dyDescent="0.25">
      <c r="A62" s="12" t="s">
        <v>13</v>
      </c>
      <c r="B62" s="6"/>
      <c r="C62" s="6"/>
      <c r="D62" s="5"/>
      <c r="E62" s="6"/>
      <c r="F62" s="5"/>
    </row>
    <row r="63" spans="1:12" x14ac:dyDescent="0.25">
      <c r="A63" s="4" t="s">
        <v>9</v>
      </c>
      <c r="B63" s="66">
        <v>55</v>
      </c>
      <c r="C63" s="67">
        <v>135</v>
      </c>
      <c r="D63" s="2">
        <f t="shared" ref="D63:D66" si="6">B63*C63</f>
        <v>7425</v>
      </c>
    </row>
    <row r="64" spans="1:12" x14ac:dyDescent="0.25">
      <c r="A64" s="4" t="s">
        <v>10</v>
      </c>
      <c r="B64" s="66">
        <v>12</v>
      </c>
      <c r="C64" s="67">
        <v>155</v>
      </c>
      <c r="D64" s="2">
        <f t="shared" si="6"/>
        <v>1860</v>
      </c>
      <c r="F64" s="2"/>
    </row>
    <row r="65" spans="1:12" x14ac:dyDescent="0.25">
      <c r="A65" s="4" t="s">
        <v>11</v>
      </c>
      <c r="B65" s="66">
        <v>120</v>
      </c>
      <c r="C65" s="67">
        <v>110</v>
      </c>
      <c r="D65" s="2">
        <f t="shared" si="6"/>
        <v>13200</v>
      </c>
      <c r="F65" s="2"/>
    </row>
    <row r="66" spans="1:12" x14ac:dyDescent="0.25">
      <c r="A66" s="4" t="s">
        <v>3</v>
      </c>
      <c r="B66" s="66">
        <v>6</v>
      </c>
      <c r="C66" s="67">
        <v>110</v>
      </c>
      <c r="D66" s="2">
        <f t="shared" si="6"/>
        <v>660</v>
      </c>
      <c r="F66" s="2"/>
    </row>
    <row r="67" spans="1:12" x14ac:dyDescent="0.25">
      <c r="A67" s="4"/>
      <c r="B67" s="26">
        <f>SUM(B63:B66)</f>
        <v>193</v>
      </c>
      <c r="C67" s="3"/>
      <c r="D67" s="5">
        <f>SUM(D63:D66)</f>
        <v>23145</v>
      </c>
      <c r="E67" s="6">
        <v>1.1000000000000001</v>
      </c>
      <c r="F67" s="5">
        <f>D67*E67</f>
        <v>25459.500000000004</v>
      </c>
      <c r="G67" s="106" t="s">
        <v>53</v>
      </c>
      <c r="H67" s="106"/>
      <c r="I67" s="106"/>
    </row>
    <row r="68" spans="1:12" s="12" customFormat="1" x14ac:dyDescent="0.25">
      <c r="A68" s="4"/>
      <c r="B68" s="26"/>
      <c r="C68" s="3"/>
      <c r="D68" s="5"/>
      <c r="E68" s="6"/>
      <c r="F68" s="5"/>
      <c r="L68" s="23"/>
    </row>
    <row r="69" spans="1:12" x14ac:dyDescent="0.25">
      <c r="A69" s="12" t="s">
        <v>39</v>
      </c>
      <c r="B69" s="6"/>
      <c r="C69" s="6"/>
      <c r="D69" s="5"/>
      <c r="E69" s="6"/>
      <c r="F69" s="5"/>
    </row>
    <row r="70" spans="1:12" x14ac:dyDescent="0.25">
      <c r="A70" s="4" t="s">
        <v>9</v>
      </c>
      <c r="B70" s="66">
        <v>10</v>
      </c>
      <c r="C70" s="67">
        <v>135</v>
      </c>
      <c r="D70" s="2">
        <f t="shared" ref="D70:D73" si="7">B70*C70</f>
        <v>1350</v>
      </c>
    </row>
    <row r="71" spans="1:12" x14ac:dyDescent="0.25">
      <c r="A71" s="4" t="s">
        <v>10</v>
      </c>
      <c r="B71" s="66"/>
      <c r="C71" s="67">
        <v>155</v>
      </c>
      <c r="D71" s="2">
        <f t="shared" si="7"/>
        <v>0</v>
      </c>
      <c r="F71" s="2"/>
    </row>
    <row r="72" spans="1:12" x14ac:dyDescent="0.25">
      <c r="A72" s="4" t="s">
        <v>11</v>
      </c>
      <c r="B72" s="66"/>
      <c r="C72" s="67">
        <v>110</v>
      </c>
      <c r="D72" s="2">
        <f t="shared" si="7"/>
        <v>0</v>
      </c>
      <c r="F72" s="2"/>
    </row>
    <row r="73" spans="1:12" x14ac:dyDescent="0.25">
      <c r="A73" s="4" t="s">
        <v>3</v>
      </c>
      <c r="B73" s="66"/>
      <c r="C73" s="67">
        <v>110</v>
      </c>
      <c r="D73" s="2">
        <f t="shared" si="7"/>
        <v>0</v>
      </c>
      <c r="F73" s="2"/>
    </row>
    <row r="74" spans="1:12" x14ac:dyDescent="0.25">
      <c r="A74" s="4"/>
      <c r="B74" s="26">
        <f>SUM(B70:B73)</f>
        <v>10</v>
      </c>
      <c r="C74" s="3"/>
      <c r="D74" s="5">
        <f>SUM(D70:D73)</f>
        <v>1350</v>
      </c>
      <c r="E74" s="6">
        <v>1.1000000000000001</v>
      </c>
      <c r="F74" s="5">
        <f>D74*E74</f>
        <v>1485.0000000000002</v>
      </c>
      <c r="G74" s="106" t="s">
        <v>53</v>
      </c>
      <c r="H74" s="106"/>
      <c r="I74" s="106"/>
    </row>
    <row r="75" spans="1:12" s="12" customFormat="1" x14ac:dyDescent="0.25">
      <c r="A75"/>
      <c r="B75" s="1"/>
      <c r="C75" s="1"/>
      <c r="D75" s="2"/>
      <c r="E75" s="1"/>
      <c r="F75" s="2"/>
      <c r="L75" s="23"/>
    </row>
    <row r="76" spans="1:12" x14ac:dyDescent="0.25">
      <c r="A76" s="12" t="s">
        <v>40</v>
      </c>
      <c r="B76" s="6"/>
      <c r="C76" s="6"/>
      <c r="D76" s="5"/>
      <c r="E76" s="6"/>
      <c r="F76" s="5"/>
    </row>
    <row r="77" spans="1:12" x14ac:dyDescent="0.25">
      <c r="A77" s="4" t="s">
        <v>9</v>
      </c>
      <c r="B77" s="66">
        <v>0</v>
      </c>
      <c r="C77" s="67">
        <v>135</v>
      </c>
      <c r="D77" s="2">
        <f t="shared" ref="D77:D80" si="8">B77*C77</f>
        <v>0</v>
      </c>
    </row>
    <row r="78" spans="1:12" x14ac:dyDescent="0.25">
      <c r="A78" s="4" t="s">
        <v>10</v>
      </c>
      <c r="B78" s="66"/>
      <c r="C78" s="67">
        <v>155</v>
      </c>
      <c r="D78" s="2">
        <f t="shared" si="8"/>
        <v>0</v>
      </c>
      <c r="F78" s="2"/>
    </row>
    <row r="79" spans="1:12" x14ac:dyDescent="0.25">
      <c r="A79" s="4" t="s">
        <v>11</v>
      </c>
      <c r="B79" s="66"/>
      <c r="C79" s="67">
        <v>110</v>
      </c>
      <c r="D79" s="2">
        <f t="shared" si="8"/>
        <v>0</v>
      </c>
      <c r="F79" s="2"/>
    </row>
    <row r="80" spans="1:12" x14ac:dyDescent="0.25">
      <c r="A80" s="4" t="s">
        <v>3</v>
      </c>
      <c r="B80" s="66"/>
      <c r="C80" s="67">
        <v>110</v>
      </c>
      <c r="D80" s="2">
        <f t="shared" si="8"/>
        <v>0</v>
      </c>
      <c r="F80" s="2"/>
    </row>
    <row r="81" spans="1:12" s="18" customFormat="1" ht="16.5" thickBot="1" x14ac:dyDescent="0.3">
      <c r="A81" s="7"/>
      <c r="B81" s="8"/>
      <c r="C81" s="9"/>
      <c r="D81" s="10">
        <f>SUM(D77:D80)</f>
        <v>0</v>
      </c>
      <c r="E81" s="11">
        <v>1</v>
      </c>
      <c r="F81" s="10">
        <f>D81*E81</f>
        <v>0</v>
      </c>
      <c r="G81" s="106" t="s">
        <v>52</v>
      </c>
      <c r="H81" s="106"/>
      <c r="I81" s="106"/>
      <c r="L81" s="25"/>
    </row>
    <row r="82" spans="1:12" ht="15.75" x14ac:dyDescent="0.25">
      <c r="A82" s="13"/>
      <c r="B82" s="14"/>
      <c r="C82" s="15"/>
      <c r="D82" s="16"/>
      <c r="E82" s="17" t="s">
        <v>14</v>
      </c>
      <c r="F82" s="16">
        <f>F40+F46+F53+F60+F67+F74+F81</f>
        <v>62370.5</v>
      </c>
      <c r="G82" s="19">
        <f>F82/D4</f>
        <v>0.10395083333333334</v>
      </c>
    </row>
    <row r="83" spans="1:12" x14ac:dyDescent="0.25">
      <c r="A83" s="4"/>
      <c r="C83" s="3"/>
      <c r="D83" s="5"/>
      <c r="E83" s="6"/>
    </row>
  </sheetData>
  <mergeCells count="46">
    <mergeCell ref="A25:B25"/>
    <mergeCell ref="G25:K25"/>
    <mergeCell ref="A6:B7"/>
    <mergeCell ref="D6:D7"/>
    <mergeCell ref="G24:K24"/>
    <mergeCell ref="G20:K20"/>
    <mergeCell ref="A19:B19"/>
    <mergeCell ref="A21:B21"/>
    <mergeCell ref="A10:B10"/>
    <mergeCell ref="A11:B11"/>
    <mergeCell ref="A12:B12"/>
    <mergeCell ref="A13:B13"/>
    <mergeCell ref="A14:B14"/>
    <mergeCell ref="A15:B15"/>
    <mergeCell ref="E6:F7"/>
    <mergeCell ref="A22:B22"/>
    <mergeCell ref="G60:I60"/>
    <mergeCell ref="G67:I67"/>
    <mergeCell ref="G74:I74"/>
    <mergeCell ref="G81:I81"/>
    <mergeCell ref="A33:F33"/>
    <mergeCell ref="G40:I40"/>
    <mergeCell ref="G46:I46"/>
    <mergeCell ref="G53:I53"/>
    <mergeCell ref="G26:K26"/>
    <mergeCell ref="G27:K27"/>
    <mergeCell ref="H6:K6"/>
    <mergeCell ref="G18:K18"/>
    <mergeCell ref="G19:K19"/>
    <mergeCell ref="G21:K21"/>
    <mergeCell ref="G22:K22"/>
    <mergeCell ref="G23:K23"/>
    <mergeCell ref="A23:B23"/>
    <mergeCell ref="A24:B24"/>
    <mergeCell ref="C1:D1"/>
    <mergeCell ref="A20:B20"/>
    <mergeCell ref="E13:F13"/>
    <mergeCell ref="E14:F14"/>
    <mergeCell ref="E15:F15"/>
    <mergeCell ref="A8:B8"/>
    <mergeCell ref="A9:B9"/>
    <mergeCell ref="E8:F8"/>
    <mergeCell ref="E9:F9"/>
    <mergeCell ref="E10:F10"/>
    <mergeCell ref="E11:F11"/>
    <mergeCell ref="E12:F12"/>
  </mergeCells>
  <dataValidations count="1">
    <dataValidation type="list" allowBlank="1" showInputMessage="1" showErrorMessage="1" sqref="J4">
      <formula1>$L$1:$L$3</formula1>
    </dataValidation>
  </dataValidations>
  <printOptions gridLines="1"/>
  <pageMargins left="0.7" right="0.7" top="0.75" bottom="0.75" header="0.3" footer="0.3"/>
  <pageSetup scale="93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workbookViewId="0">
      <selection activeCell="D3" sqref="D3"/>
    </sheetView>
  </sheetViews>
  <sheetFormatPr defaultRowHeight="15" x14ac:dyDescent="0.25"/>
  <cols>
    <col min="1" max="1" width="25.140625" customWidth="1"/>
    <col min="2" max="2" width="18" customWidth="1"/>
    <col min="3" max="3" width="20.5703125" style="28" customWidth="1"/>
    <col min="4" max="4" width="11.7109375" customWidth="1"/>
    <col min="5" max="5" width="13.7109375" customWidth="1"/>
    <col min="6" max="6" width="15" customWidth="1"/>
  </cols>
  <sheetData>
    <row r="1" spans="1:6" s="28" customFormat="1" x14ac:dyDescent="0.25">
      <c r="A1" s="121" t="s">
        <v>112</v>
      </c>
      <c r="B1" s="122">
        <v>1</v>
      </c>
      <c r="C1" s="28" t="s">
        <v>113</v>
      </c>
    </row>
    <row r="2" spans="1:6" s="28" customFormat="1" x14ac:dyDescent="0.25">
      <c r="A2" s="125" t="s">
        <v>127</v>
      </c>
      <c r="B2" s="124"/>
    </row>
    <row r="3" spans="1:6" s="28" customFormat="1" x14ac:dyDescent="0.25">
      <c r="A3" s="126" t="s">
        <v>126</v>
      </c>
      <c r="B3" s="124"/>
    </row>
    <row r="4" spans="1:6" s="128" customFormat="1" ht="30" x14ac:dyDescent="0.25">
      <c r="A4" s="129" t="s">
        <v>66</v>
      </c>
      <c r="B4" s="129" t="s">
        <v>67</v>
      </c>
      <c r="C4" s="129" t="s">
        <v>69</v>
      </c>
      <c r="D4" s="129" t="s">
        <v>128</v>
      </c>
      <c r="E4" s="129" t="s">
        <v>111</v>
      </c>
      <c r="F4" s="129" t="s">
        <v>233</v>
      </c>
    </row>
    <row r="5" spans="1:6" x14ac:dyDescent="0.25">
      <c r="A5" t="s">
        <v>68</v>
      </c>
      <c r="B5" t="s">
        <v>72</v>
      </c>
      <c r="C5" s="28" t="s">
        <v>70</v>
      </c>
      <c r="D5" t="s">
        <v>75</v>
      </c>
      <c r="E5" s="123">
        <f>F5*$B$1</f>
        <v>233</v>
      </c>
      <c r="F5" s="120">
        <v>233</v>
      </c>
    </row>
    <row r="6" spans="1:6" x14ac:dyDescent="0.25">
      <c r="A6" t="s">
        <v>68</v>
      </c>
      <c r="B6" s="28" t="s">
        <v>72</v>
      </c>
      <c r="C6" s="28" t="s">
        <v>71</v>
      </c>
      <c r="D6" t="s">
        <v>76</v>
      </c>
      <c r="E6" s="123">
        <f>F6*$B$1</f>
        <v>350</v>
      </c>
      <c r="F6" s="120">
        <v>350</v>
      </c>
    </row>
    <row r="7" spans="1:6" x14ac:dyDescent="0.25">
      <c r="A7" t="s">
        <v>73</v>
      </c>
      <c r="B7" s="28" t="s">
        <v>72</v>
      </c>
      <c r="C7" s="28" t="s">
        <v>70</v>
      </c>
      <c r="D7" t="s">
        <v>77</v>
      </c>
      <c r="E7" s="123">
        <f>F7*$B$1</f>
        <v>169</v>
      </c>
      <c r="F7" s="120">
        <v>169</v>
      </c>
    </row>
    <row r="8" spans="1:6" x14ac:dyDescent="0.25">
      <c r="A8" t="s">
        <v>73</v>
      </c>
      <c r="B8" s="28" t="s">
        <v>72</v>
      </c>
      <c r="C8" s="28" t="s">
        <v>71</v>
      </c>
      <c r="D8" t="s">
        <v>78</v>
      </c>
      <c r="E8" s="123">
        <f>F8*$B$1</f>
        <v>250</v>
      </c>
      <c r="F8" s="120">
        <v>250</v>
      </c>
    </row>
    <row r="9" spans="1:6" x14ac:dyDescent="0.25">
      <c r="A9" t="s">
        <v>74</v>
      </c>
      <c r="B9" s="28" t="s">
        <v>72</v>
      </c>
      <c r="C9" s="28" t="s">
        <v>70</v>
      </c>
      <c r="D9" t="s">
        <v>79</v>
      </c>
      <c r="E9" s="123">
        <f>F9*$B$1</f>
        <v>146</v>
      </c>
      <c r="F9" s="120">
        <v>146</v>
      </c>
    </row>
    <row r="10" spans="1:6" x14ac:dyDescent="0.25">
      <c r="A10" t="s">
        <v>74</v>
      </c>
      <c r="B10" s="28" t="s">
        <v>72</v>
      </c>
      <c r="C10" s="28" t="s">
        <v>71</v>
      </c>
      <c r="D10" t="s">
        <v>80</v>
      </c>
      <c r="E10" s="123">
        <f>F10*$B$1</f>
        <v>245</v>
      </c>
      <c r="F10" s="120">
        <v>245</v>
      </c>
    </row>
    <row r="11" spans="1:6" x14ac:dyDescent="0.25">
      <c r="A11" t="s">
        <v>82</v>
      </c>
      <c r="B11" s="28" t="s">
        <v>72</v>
      </c>
      <c r="C11" s="28" t="s">
        <v>70</v>
      </c>
      <c r="D11" t="s">
        <v>81</v>
      </c>
      <c r="E11" s="123">
        <f>F11*$B$1</f>
        <v>169</v>
      </c>
      <c r="F11" s="120">
        <v>169</v>
      </c>
    </row>
    <row r="12" spans="1:6" x14ac:dyDescent="0.25">
      <c r="A12" t="s">
        <v>82</v>
      </c>
      <c r="B12" s="28" t="s">
        <v>72</v>
      </c>
      <c r="C12" s="28" t="s">
        <v>71</v>
      </c>
      <c r="D12" t="s">
        <v>76</v>
      </c>
      <c r="E12" s="123">
        <f>F12*$B$1</f>
        <v>240</v>
      </c>
      <c r="F12" s="120">
        <v>240</v>
      </c>
    </row>
    <row r="13" spans="1:6" x14ac:dyDescent="0.25">
      <c r="A13" t="s">
        <v>83</v>
      </c>
      <c r="B13" s="28" t="s">
        <v>72</v>
      </c>
      <c r="C13" s="28" t="s">
        <v>70</v>
      </c>
      <c r="D13" t="s">
        <v>87</v>
      </c>
      <c r="E13" s="123">
        <f>F13*$B$1</f>
        <v>190</v>
      </c>
      <c r="F13" s="120">
        <v>190</v>
      </c>
    </row>
    <row r="14" spans="1:6" x14ac:dyDescent="0.25">
      <c r="A14" t="s">
        <v>83</v>
      </c>
      <c r="B14" s="28" t="s">
        <v>72</v>
      </c>
      <c r="C14" s="28" t="s">
        <v>71</v>
      </c>
      <c r="D14" t="s">
        <v>88</v>
      </c>
      <c r="E14" s="123">
        <f>F14*$B$1</f>
        <v>250</v>
      </c>
      <c r="F14" s="120">
        <v>250</v>
      </c>
    </row>
    <row r="15" spans="1:6" x14ac:dyDescent="0.25">
      <c r="A15" t="s">
        <v>84</v>
      </c>
      <c r="B15" s="28" t="s">
        <v>72</v>
      </c>
      <c r="C15" s="28" t="s">
        <v>70</v>
      </c>
      <c r="D15" t="s">
        <v>77</v>
      </c>
      <c r="E15" s="123">
        <f>F15*$B$1</f>
        <v>165</v>
      </c>
      <c r="F15" s="120">
        <v>165</v>
      </c>
    </row>
    <row r="16" spans="1:6" x14ac:dyDescent="0.25">
      <c r="A16" t="s">
        <v>84</v>
      </c>
      <c r="B16" s="28" t="s">
        <v>72</v>
      </c>
      <c r="C16" s="28" t="s">
        <v>71</v>
      </c>
      <c r="D16" t="s">
        <v>89</v>
      </c>
      <c r="E16" s="123">
        <f>F16*$B$1</f>
        <v>225</v>
      </c>
      <c r="F16" s="120">
        <v>225</v>
      </c>
    </row>
    <row r="17" spans="1:6" x14ac:dyDescent="0.25">
      <c r="A17" t="s">
        <v>85</v>
      </c>
      <c r="B17" s="28" t="s">
        <v>72</v>
      </c>
      <c r="C17" s="28" t="s">
        <v>70</v>
      </c>
      <c r="D17" t="s">
        <v>90</v>
      </c>
      <c r="E17" s="123">
        <f>F17*$B$1</f>
        <v>148</v>
      </c>
      <c r="F17" s="120">
        <v>148</v>
      </c>
    </row>
    <row r="18" spans="1:6" x14ac:dyDescent="0.25">
      <c r="A18" t="s">
        <v>85</v>
      </c>
      <c r="B18" s="28" t="s">
        <v>72</v>
      </c>
      <c r="C18" s="28" t="s">
        <v>71</v>
      </c>
      <c r="D18" t="s">
        <v>81</v>
      </c>
      <c r="E18" s="123">
        <f>F18*$B$1</f>
        <v>230</v>
      </c>
      <c r="F18" s="120">
        <v>230</v>
      </c>
    </row>
    <row r="19" spans="1:6" x14ac:dyDescent="0.25">
      <c r="A19" t="s">
        <v>86</v>
      </c>
      <c r="B19" s="28" t="s">
        <v>72</v>
      </c>
      <c r="C19" s="28" t="s">
        <v>70</v>
      </c>
      <c r="D19" t="s">
        <v>91</v>
      </c>
      <c r="E19" s="123">
        <f>F19*$B$1</f>
        <v>175</v>
      </c>
      <c r="F19" s="120">
        <v>175</v>
      </c>
    </row>
    <row r="20" spans="1:6" x14ac:dyDescent="0.25">
      <c r="A20" t="s">
        <v>86</v>
      </c>
      <c r="B20" s="28" t="s">
        <v>72</v>
      </c>
      <c r="C20" s="28" t="s">
        <v>71</v>
      </c>
      <c r="D20" t="s">
        <v>92</v>
      </c>
      <c r="E20" s="123">
        <f>F20*$B$1</f>
        <v>250</v>
      </c>
      <c r="F20" s="120">
        <v>250</v>
      </c>
    </row>
    <row r="21" spans="1:6" x14ac:dyDescent="0.25">
      <c r="A21" t="s">
        <v>93</v>
      </c>
      <c r="B21" s="28" t="s">
        <v>72</v>
      </c>
      <c r="C21" s="28" t="s">
        <v>70</v>
      </c>
      <c r="D21" t="s">
        <v>75</v>
      </c>
      <c r="E21" s="123">
        <f>F21*$B$1</f>
        <v>210</v>
      </c>
      <c r="F21" s="120">
        <v>210</v>
      </c>
    </row>
    <row r="22" spans="1:6" x14ac:dyDescent="0.25">
      <c r="A22" t="s">
        <v>93</v>
      </c>
      <c r="B22" s="28" t="s">
        <v>72</v>
      </c>
      <c r="C22" s="28" t="s">
        <v>71</v>
      </c>
      <c r="D22" t="s">
        <v>97</v>
      </c>
      <c r="E22" s="123">
        <f>F22*$B$1</f>
        <v>250</v>
      </c>
      <c r="F22" s="120">
        <v>250</v>
      </c>
    </row>
    <row r="23" spans="1:6" x14ac:dyDescent="0.25">
      <c r="A23" t="s">
        <v>94</v>
      </c>
      <c r="B23" s="28" t="s">
        <v>72</v>
      </c>
      <c r="C23" s="28" t="s">
        <v>70</v>
      </c>
      <c r="D23" t="s">
        <v>77</v>
      </c>
      <c r="E23" s="123">
        <f>F23*$B$1</f>
        <v>180</v>
      </c>
      <c r="F23" s="120">
        <v>180</v>
      </c>
    </row>
    <row r="24" spans="1:6" x14ac:dyDescent="0.25">
      <c r="A24" t="s">
        <v>94</v>
      </c>
      <c r="B24" s="28" t="s">
        <v>72</v>
      </c>
      <c r="C24" s="28" t="s">
        <v>71</v>
      </c>
      <c r="D24" t="s">
        <v>98</v>
      </c>
      <c r="E24" s="123">
        <f>F24*$B$1</f>
        <v>250</v>
      </c>
      <c r="F24" s="120">
        <v>250</v>
      </c>
    </row>
    <row r="25" spans="1:6" x14ac:dyDescent="0.25">
      <c r="A25" t="s">
        <v>95</v>
      </c>
      <c r="B25" s="28" t="s">
        <v>72</v>
      </c>
      <c r="C25" s="28" t="s">
        <v>70</v>
      </c>
      <c r="D25" t="s">
        <v>99</v>
      </c>
      <c r="E25" s="123">
        <f>F25*$B$1</f>
        <v>0</v>
      </c>
      <c r="F25" s="120"/>
    </row>
    <row r="26" spans="1:6" x14ac:dyDescent="0.25">
      <c r="A26" t="s">
        <v>95</v>
      </c>
      <c r="B26" s="28" t="s">
        <v>72</v>
      </c>
      <c r="C26" s="28" t="s">
        <v>71</v>
      </c>
      <c r="E26" s="123">
        <f>F26*$B$1</f>
        <v>0</v>
      </c>
      <c r="F26" s="120"/>
    </row>
    <row r="27" spans="1:6" x14ac:dyDescent="0.25">
      <c r="A27" t="s">
        <v>96</v>
      </c>
      <c r="B27" s="28" t="s">
        <v>72</v>
      </c>
      <c r="C27" s="28" t="s">
        <v>70</v>
      </c>
      <c r="D27" t="s">
        <v>100</v>
      </c>
      <c r="E27" s="123">
        <f>F27*$B$1</f>
        <v>132</v>
      </c>
      <c r="F27" s="120">
        <v>132</v>
      </c>
    </row>
    <row r="28" spans="1:6" x14ac:dyDescent="0.25">
      <c r="A28" t="s">
        <v>96</v>
      </c>
      <c r="B28" s="28" t="s">
        <v>72</v>
      </c>
      <c r="C28" s="28" t="s">
        <v>71</v>
      </c>
      <c r="D28" t="s">
        <v>76</v>
      </c>
      <c r="E28" s="123">
        <f>F28*$B$1</f>
        <v>225</v>
      </c>
      <c r="F28" s="120">
        <v>225</v>
      </c>
    </row>
    <row r="29" spans="1:6" x14ac:dyDescent="0.25">
      <c r="A29" t="s">
        <v>102</v>
      </c>
      <c r="B29" t="s">
        <v>101</v>
      </c>
      <c r="C29" s="28" t="s">
        <v>70</v>
      </c>
      <c r="D29" t="s">
        <v>106</v>
      </c>
      <c r="E29" s="123">
        <f>F29*$B$1</f>
        <v>127</v>
      </c>
      <c r="F29" s="120">
        <v>127</v>
      </c>
    </row>
    <row r="30" spans="1:6" x14ac:dyDescent="0.25">
      <c r="A30" t="s">
        <v>102</v>
      </c>
      <c r="B30" s="28" t="s">
        <v>101</v>
      </c>
      <c r="C30" s="28" t="s">
        <v>71</v>
      </c>
      <c r="D30" t="s">
        <v>89</v>
      </c>
      <c r="E30" s="123">
        <f>F30*$B$1</f>
        <v>225</v>
      </c>
      <c r="F30" s="120">
        <v>225</v>
      </c>
    </row>
    <row r="31" spans="1:6" x14ac:dyDescent="0.25">
      <c r="A31" t="s">
        <v>103</v>
      </c>
      <c r="B31" s="28" t="s">
        <v>101</v>
      </c>
      <c r="C31" s="28" t="s">
        <v>70</v>
      </c>
      <c r="D31" t="s">
        <v>107</v>
      </c>
      <c r="E31" s="123">
        <f>F31*$B$1</f>
        <v>130</v>
      </c>
      <c r="F31" s="120">
        <v>130</v>
      </c>
    </row>
    <row r="32" spans="1:6" x14ac:dyDescent="0.25">
      <c r="A32" t="s">
        <v>103</v>
      </c>
      <c r="B32" s="28" t="s">
        <v>101</v>
      </c>
      <c r="C32" s="28" t="s">
        <v>71</v>
      </c>
      <c r="D32" t="s">
        <v>80</v>
      </c>
      <c r="E32" s="123">
        <f>F32*$B$1</f>
        <v>215</v>
      </c>
      <c r="F32" s="120">
        <v>215</v>
      </c>
    </row>
    <row r="33" spans="1:6" x14ac:dyDescent="0.25">
      <c r="A33" t="s">
        <v>104</v>
      </c>
      <c r="B33" s="28" t="s">
        <v>101</v>
      </c>
      <c r="C33" s="28" t="s">
        <v>70</v>
      </c>
      <c r="D33" t="s">
        <v>108</v>
      </c>
      <c r="E33" s="123">
        <f>F33*$B$1</f>
        <v>90</v>
      </c>
      <c r="F33" s="120">
        <v>90</v>
      </c>
    </row>
    <row r="34" spans="1:6" x14ac:dyDescent="0.25">
      <c r="A34" t="s">
        <v>104</v>
      </c>
      <c r="B34" s="28" t="s">
        <v>101</v>
      </c>
      <c r="C34" s="28" t="s">
        <v>71</v>
      </c>
      <c r="D34" t="s">
        <v>109</v>
      </c>
      <c r="E34" s="123">
        <f>F34*$B$1</f>
        <v>125</v>
      </c>
      <c r="F34" s="120">
        <v>125</v>
      </c>
    </row>
    <row r="35" spans="1:6" x14ac:dyDescent="0.25">
      <c r="A35" t="s">
        <v>105</v>
      </c>
      <c r="B35" s="28" t="s">
        <v>101</v>
      </c>
      <c r="C35" s="28" t="s">
        <v>70</v>
      </c>
      <c r="D35" t="s">
        <v>108</v>
      </c>
      <c r="E35" s="123">
        <f>F35*$B$1</f>
        <v>105</v>
      </c>
      <c r="F35" s="120">
        <v>105</v>
      </c>
    </row>
    <row r="36" spans="1:6" x14ac:dyDescent="0.25">
      <c r="A36" t="s">
        <v>105</v>
      </c>
      <c r="B36" s="28" t="s">
        <v>101</v>
      </c>
      <c r="C36" s="28" t="s">
        <v>71</v>
      </c>
      <c r="D36" t="s">
        <v>110</v>
      </c>
      <c r="E36" s="123">
        <f>F36*$B$1</f>
        <v>150</v>
      </c>
      <c r="F36" s="120">
        <v>150</v>
      </c>
    </row>
    <row r="37" spans="1:6" x14ac:dyDescent="0.25">
      <c r="A37" t="s">
        <v>114</v>
      </c>
      <c r="B37" s="28" t="s">
        <v>101</v>
      </c>
      <c r="C37" s="28" t="s">
        <v>70</v>
      </c>
      <c r="D37" t="s">
        <v>79</v>
      </c>
      <c r="E37" s="123">
        <f>F37*$B$1</f>
        <v>169</v>
      </c>
      <c r="F37" s="120">
        <v>169</v>
      </c>
    </row>
    <row r="38" spans="1:6" x14ac:dyDescent="0.25">
      <c r="A38" t="s">
        <v>114</v>
      </c>
      <c r="B38" s="28" t="s">
        <v>101</v>
      </c>
      <c r="C38" s="28" t="s">
        <v>71</v>
      </c>
      <c r="D38" t="s">
        <v>117</v>
      </c>
      <c r="E38" s="123">
        <f>F38*$B$1</f>
        <v>235</v>
      </c>
      <c r="F38" s="120">
        <v>235</v>
      </c>
    </row>
    <row r="39" spans="1:6" x14ac:dyDescent="0.25">
      <c r="A39" t="s">
        <v>115</v>
      </c>
      <c r="B39" s="28" t="s">
        <v>101</v>
      </c>
      <c r="C39" s="28" t="s">
        <v>70</v>
      </c>
      <c r="D39" t="s">
        <v>77</v>
      </c>
      <c r="E39" s="123">
        <f>F39*$B$1</f>
        <v>135</v>
      </c>
      <c r="F39" s="120">
        <v>135</v>
      </c>
    </row>
    <row r="40" spans="1:6" x14ac:dyDescent="0.25">
      <c r="A40" t="s">
        <v>115</v>
      </c>
      <c r="B40" s="28" t="s">
        <v>101</v>
      </c>
      <c r="C40" s="28" t="s">
        <v>71</v>
      </c>
      <c r="D40" t="s">
        <v>118</v>
      </c>
      <c r="E40" s="123">
        <f>F40*$B$1</f>
        <v>230</v>
      </c>
      <c r="F40" s="120">
        <v>230</v>
      </c>
    </row>
    <row r="41" spans="1:6" x14ac:dyDescent="0.25">
      <c r="A41" t="s">
        <v>116</v>
      </c>
      <c r="B41" s="28" t="s">
        <v>101</v>
      </c>
      <c r="C41" s="28" t="s">
        <v>70</v>
      </c>
      <c r="D41" t="s">
        <v>119</v>
      </c>
      <c r="E41" s="123">
        <f>F41*$B$1</f>
        <v>125</v>
      </c>
      <c r="F41" s="120">
        <v>125</v>
      </c>
    </row>
    <row r="42" spans="1:6" x14ac:dyDescent="0.25">
      <c r="A42" t="s">
        <v>116</v>
      </c>
      <c r="B42" s="28" t="s">
        <v>101</v>
      </c>
      <c r="C42" s="28" t="s">
        <v>71</v>
      </c>
      <c r="D42" t="s">
        <v>120</v>
      </c>
      <c r="E42" s="123">
        <f>F42*$B$1</f>
        <v>150</v>
      </c>
      <c r="F42" s="120">
        <v>150</v>
      </c>
    </row>
    <row r="43" spans="1:6" x14ac:dyDescent="0.25">
      <c r="A43" t="s">
        <v>121</v>
      </c>
      <c r="B43" s="28" t="s">
        <v>101</v>
      </c>
      <c r="C43" s="28" t="s">
        <v>70</v>
      </c>
      <c r="D43" t="s">
        <v>123</v>
      </c>
      <c r="E43" s="123">
        <f>F43*$B$1</f>
        <v>156</v>
      </c>
      <c r="F43" s="120">
        <v>156</v>
      </c>
    </row>
    <row r="44" spans="1:6" x14ac:dyDescent="0.25">
      <c r="A44" t="s">
        <v>121</v>
      </c>
      <c r="B44" s="28" t="s">
        <v>101</v>
      </c>
      <c r="C44" s="28" t="s">
        <v>71</v>
      </c>
      <c r="D44" t="s">
        <v>76</v>
      </c>
      <c r="E44" s="123">
        <f>F44*$B$1</f>
        <v>240</v>
      </c>
      <c r="F44" s="120">
        <v>240</v>
      </c>
    </row>
    <row r="45" spans="1:6" x14ac:dyDescent="0.25">
      <c r="A45" t="s">
        <v>122</v>
      </c>
      <c r="B45" s="28" t="s">
        <v>101</v>
      </c>
      <c r="C45" s="28" t="s">
        <v>70</v>
      </c>
      <c r="D45" t="s">
        <v>124</v>
      </c>
      <c r="E45" s="123">
        <f>F45*$B$1</f>
        <v>90</v>
      </c>
      <c r="F45" s="120">
        <v>90</v>
      </c>
    </row>
    <row r="46" spans="1:6" x14ac:dyDescent="0.25">
      <c r="A46" t="s">
        <v>122</v>
      </c>
      <c r="B46" s="28" t="s">
        <v>101</v>
      </c>
      <c r="C46" s="28" t="s">
        <v>71</v>
      </c>
      <c r="D46" t="s">
        <v>125</v>
      </c>
      <c r="E46" s="123">
        <f>F46*$B$1</f>
        <v>145</v>
      </c>
      <c r="F46" s="120">
        <v>145</v>
      </c>
    </row>
    <row r="47" spans="1:6" x14ac:dyDescent="0.25">
      <c r="A47" t="s">
        <v>130</v>
      </c>
      <c r="B47" t="s">
        <v>129</v>
      </c>
      <c r="C47" s="28" t="s">
        <v>70</v>
      </c>
      <c r="D47" t="s">
        <v>77</v>
      </c>
      <c r="E47" s="123">
        <f>F47*$B$1</f>
        <v>160</v>
      </c>
      <c r="F47" s="120">
        <v>160</v>
      </c>
    </row>
    <row r="48" spans="1:6" x14ac:dyDescent="0.25">
      <c r="A48" t="s">
        <v>130</v>
      </c>
      <c r="B48" s="28" t="s">
        <v>129</v>
      </c>
      <c r="C48" s="28" t="s">
        <v>71</v>
      </c>
      <c r="D48" t="s">
        <v>133</v>
      </c>
      <c r="E48" s="123">
        <f>F48*$B$1</f>
        <v>200</v>
      </c>
      <c r="F48" s="120">
        <v>200</v>
      </c>
    </row>
    <row r="49" spans="1:6" x14ac:dyDescent="0.25">
      <c r="A49" t="s">
        <v>131</v>
      </c>
      <c r="B49" s="28" t="s">
        <v>129</v>
      </c>
      <c r="C49" s="28" t="s">
        <v>70</v>
      </c>
      <c r="D49" t="s">
        <v>119</v>
      </c>
      <c r="E49" s="123">
        <f>F49*$B$1</f>
        <v>168</v>
      </c>
      <c r="F49" s="120">
        <v>168</v>
      </c>
    </row>
    <row r="50" spans="1:6" x14ac:dyDescent="0.25">
      <c r="A50" t="s">
        <v>131</v>
      </c>
      <c r="B50" s="28" t="s">
        <v>129</v>
      </c>
      <c r="C50" s="28" t="s">
        <v>71</v>
      </c>
      <c r="E50" s="123">
        <f>F50*$B$1</f>
        <v>195</v>
      </c>
      <c r="F50" s="120">
        <v>195</v>
      </c>
    </row>
    <row r="51" spans="1:6" x14ac:dyDescent="0.25">
      <c r="A51" t="s">
        <v>132</v>
      </c>
      <c r="B51" s="28" t="s">
        <v>129</v>
      </c>
      <c r="C51" s="28" t="s">
        <v>70</v>
      </c>
      <c r="D51" t="s">
        <v>99</v>
      </c>
      <c r="E51" s="123">
        <f>F51*$B$1</f>
        <v>147</v>
      </c>
      <c r="F51" s="120">
        <v>147</v>
      </c>
    </row>
    <row r="52" spans="1:6" x14ac:dyDescent="0.25">
      <c r="A52" t="s">
        <v>132</v>
      </c>
      <c r="B52" s="28" t="s">
        <v>129</v>
      </c>
      <c r="C52" s="28" t="s">
        <v>71</v>
      </c>
      <c r="D52" t="s">
        <v>87</v>
      </c>
      <c r="E52" s="123">
        <f>F52*$B$1</f>
        <v>200</v>
      </c>
      <c r="F52" s="120">
        <v>200</v>
      </c>
    </row>
    <row r="53" spans="1:6" x14ac:dyDescent="0.25">
      <c r="A53" t="s">
        <v>134</v>
      </c>
      <c r="B53" s="28" t="s">
        <v>129</v>
      </c>
      <c r="C53" s="28" t="s">
        <v>70</v>
      </c>
      <c r="D53" t="s">
        <v>120</v>
      </c>
      <c r="E53" s="123">
        <f>F53*$B$1</f>
        <v>211</v>
      </c>
      <c r="F53" s="120">
        <v>211</v>
      </c>
    </row>
    <row r="54" spans="1:6" x14ac:dyDescent="0.25">
      <c r="A54" t="s">
        <v>134</v>
      </c>
      <c r="B54" s="28" t="s">
        <v>129</v>
      </c>
      <c r="C54" s="28" t="s">
        <v>71</v>
      </c>
      <c r="D54" t="s">
        <v>81</v>
      </c>
      <c r="E54" s="123">
        <f>F54*$B$1</f>
        <v>240</v>
      </c>
      <c r="F54" s="120">
        <v>240</v>
      </c>
    </row>
    <row r="55" spans="1:6" x14ac:dyDescent="0.25">
      <c r="A55" t="s">
        <v>135</v>
      </c>
      <c r="B55" s="28" t="s">
        <v>129</v>
      </c>
      <c r="C55" s="28" t="s">
        <v>70</v>
      </c>
      <c r="D55" t="s">
        <v>99</v>
      </c>
      <c r="E55" s="123">
        <f>F55*$B$1</f>
        <v>142</v>
      </c>
      <c r="F55" s="120">
        <v>142</v>
      </c>
    </row>
    <row r="56" spans="1:6" x14ac:dyDescent="0.25">
      <c r="A56" t="s">
        <v>135</v>
      </c>
      <c r="B56" s="28" t="s">
        <v>129</v>
      </c>
      <c r="C56" s="28" t="s">
        <v>71</v>
      </c>
      <c r="D56" t="s">
        <v>123</v>
      </c>
      <c r="E56" s="123">
        <f>F56*$B$1</f>
        <v>190</v>
      </c>
      <c r="F56" s="120">
        <v>190</v>
      </c>
    </row>
    <row r="57" spans="1:6" x14ac:dyDescent="0.25">
      <c r="A57" t="s">
        <v>136</v>
      </c>
      <c r="B57" s="28" t="s">
        <v>129</v>
      </c>
      <c r="C57" s="28" t="s">
        <v>70</v>
      </c>
      <c r="D57" t="s">
        <v>133</v>
      </c>
      <c r="E57" s="123">
        <f>F57*$B$1</f>
        <v>165</v>
      </c>
      <c r="F57" s="120">
        <v>165</v>
      </c>
    </row>
    <row r="58" spans="1:6" x14ac:dyDescent="0.25">
      <c r="A58" t="s">
        <v>136</v>
      </c>
      <c r="B58" s="28" t="s">
        <v>129</v>
      </c>
      <c r="C58" s="28" t="s">
        <v>71</v>
      </c>
      <c r="D58" t="s">
        <v>97</v>
      </c>
      <c r="E58" s="123">
        <f>F58*$B$1</f>
        <v>225</v>
      </c>
      <c r="F58" s="120">
        <v>225</v>
      </c>
    </row>
    <row r="59" spans="1:6" x14ac:dyDescent="0.25">
      <c r="A59" t="s">
        <v>138</v>
      </c>
      <c r="B59" s="28" t="s">
        <v>137</v>
      </c>
      <c r="C59" s="28" t="s">
        <v>70</v>
      </c>
      <c r="D59" t="s">
        <v>77</v>
      </c>
      <c r="E59" s="123">
        <f>F59*$B$1</f>
        <v>154</v>
      </c>
      <c r="F59" s="120">
        <v>154</v>
      </c>
    </row>
    <row r="60" spans="1:6" x14ac:dyDescent="0.25">
      <c r="A60" s="28" t="s">
        <v>138</v>
      </c>
      <c r="B60" s="28" t="s">
        <v>137</v>
      </c>
      <c r="C60" s="28" t="s">
        <v>71</v>
      </c>
      <c r="D60" t="s">
        <v>118</v>
      </c>
      <c r="E60" s="123">
        <f>F60*$B$1</f>
        <v>230</v>
      </c>
      <c r="F60" s="120">
        <v>230</v>
      </c>
    </row>
    <row r="61" spans="1:6" x14ac:dyDescent="0.25">
      <c r="A61" t="s">
        <v>143</v>
      </c>
      <c r="B61" s="28" t="s">
        <v>137</v>
      </c>
      <c r="C61" s="28" t="s">
        <v>70</v>
      </c>
      <c r="D61" t="s">
        <v>140</v>
      </c>
      <c r="E61" s="123">
        <f>F61*$B$1</f>
        <v>125</v>
      </c>
      <c r="F61" s="120">
        <v>125</v>
      </c>
    </row>
    <row r="62" spans="1:6" x14ac:dyDescent="0.25">
      <c r="A62" s="28" t="s">
        <v>143</v>
      </c>
      <c r="B62" s="28" t="s">
        <v>137</v>
      </c>
      <c r="C62" s="28" t="s">
        <v>71</v>
      </c>
      <c r="D62" t="s">
        <v>100</v>
      </c>
      <c r="E62" s="123">
        <f>F62*$B$1</f>
        <v>150</v>
      </c>
      <c r="F62" s="120">
        <v>150</v>
      </c>
    </row>
    <row r="63" spans="1:6" x14ac:dyDescent="0.25">
      <c r="A63" t="s">
        <v>139</v>
      </c>
      <c r="B63" s="28" t="s">
        <v>137</v>
      </c>
      <c r="C63" s="28" t="s">
        <v>70</v>
      </c>
      <c r="D63" t="s">
        <v>133</v>
      </c>
      <c r="E63" s="123">
        <f>F63*$B$1</f>
        <v>153</v>
      </c>
      <c r="F63" s="120">
        <v>153</v>
      </c>
    </row>
    <row r="64" spans="1:6" x14ac:dyDescent="0.25">
      <c r="A64" s="28" t="s">
        <v>139</v>
      </c>
      <c r="B64" s="28" t="s">
        <v>137</v>
      </c>
      <c r="C64" s="28" t="s">
        <v>71</v>
      </c>
      <c r="D64" t="s">
        <v>92</v>
      </c>
      <c r="E64" s="123">
        <f>F64*$B$1</f>
        <v>190</v>
      </c>
      <c r="F64" s="120">
        <v>190</v>
      </c>
    </row>
    <row r="65" spans="1:6" x14ac:dyDescent="0.25">
      <c r="A65" t="s">
        <v>141</v>
      </c>
      <c r="B65" s="28" t="s">
        <v>137</v>
      </c>
      <c r="C65" s="28" t="s">
        <v>70</v>
      </c>
      <c r="D65" t="s">
        <v>145</v>
      </c>
      <c r="E65" s="123">
        <f>F65*$B$1</f>
        <v>265</v>
      </c>
      <c r="F65" s="120">
        <v>265</v>
      </c>
    </row>
    <row r="66" spans="1:6" x14ac:dyDescent="0.25">
      <c r="A66" t="s">
        <v>141</v>
      </c>
      <c r="B66" s="28" t="s">
        <v>137</v>
      </c>
      <c r="C66" s="28" t="s">
        <v>71</v>
      </c>
      <c r="D66" t="s">
        <v>146</v>
      </c>
      <c r="E66" s="123">
        <f>F66*$B$1</f>
        <v>320</v>
      </c>
      <c r="F66" s="120">
        <v>320</v>
      </c>
    </row>
    <row r="67" spans="1:6" x14ac:dyDescent="0.25">
      <c r="A67" t="s">
        <v>142</v>
      </c>
      <c r="B67" s="28" t="s">
        <v>137</v>
      </c>
      <c r="C67" s="28" t="s">
        <v>70</v>
      </c>
      <c r="D67" t="s">
        <v>123</v>
      </c>
      <c r="E67" s="123">
        <f>F67*$B$1</f>
        <v>169</v>
      </c>
      <c r="F67" s="120">
        <v>169</v>
      </c>
    </row>
    <row r="68" spans="1:6" x14ac:dyDescent="0.25">
      <c r="A68" s="28" t="s">
        <v>142</v>
      </c>
      <c r="B68" s="28" t="s">
        <v>137</v>
      </c>
      <c r="C68" s="28" t="s">
        <v>71</v>
      </c>
      <c r="D68" t="s">
        <v>76</v>
      </c>
      <c r="E68" s="123">
        <f>F68*$B$1</f>
        <v>250</v>
      </c>
      <c r="F68" s="120">
        <v>250</v>
      </c>
    </row>
    <row r="69" spans="1:6" x14ac:dyDescent="0.25">
      <c r="A69" t="s">
        <v>144</v>
      </c>
      <c r="B69" s="28" t="s">
        <v>137</v>
      </c>
      <c r="C69" s="28" t="s">
        <v>70</v>
      </c>
      <c r="D69" t="s">
        <v>77</v>
      </c>
      <c r="E69" s="123">
        <f>F69*$B$1</f>
        <v>178</v>
      </c>
      <c r="F69" s="120">
        <v>178</v>
      </c>
    </row>
    <row r="70" spans="1:6" x14ac:dyDescent="0.25">
      <c r="A70" s="28" t="s">
        <v>144</v>
      </c>
      <c r="B70" s="28" t="s">
        <v>137</v>
      </c>
      <c r="C70" s="28" t="s">
        <v>71</v>
      </c>
      <c r="D70" t="s">
        <v>88</v>
      </c>
      <c r="E70" s="123">
        <f>F70*$B$1</f>
        <v>200</v>
      </c>
      <c r="F70" s="120">
        <v>200</v>
      </c>
    </row>
    <row r="71" spans="1:6" x14ac:dyDescent="0.25">
      <c r="A71" t="s">
        <v>148</v>
      </c>
      <c r="B71" t="s">
        <v>147</v>
      </c>
      <c r="C71" s="28" t="s">
        <v>70</v>
      </c>
      <c r="D71" t="s">
        <v>151</v>
      </c>
      <c r="E71" s="123">
        <f>F71*$B$1</f>
        <v>118</v>
      </c>
      <c r="F71" s="120">
        <v>118</v>
      </c>
    </row>
    <row r="72" spans="1:6" x14ac:dyDescent="0.25">
      <c r="A72" s="28" t="s">
        <v>148</v>
      </c>
      <c r="B72" s="28" t="s">
        <v>147</v>
      </c>
      <c r="C72" s="28" t="s">
        <v>71</v>
      </c>
      <c r="D72" t="s">
        <v>110</v>
      </c>
      <c r="E72" s="123">
        <f>F72*$B$1</f>
        <v>155</v>
      </c>
      <c r="F72" s="120">
        <v>155</v>
      </c>
    </row>
    <row r="73" spans="1:6" x14ac:dyDescent="0.25">
      <c r="A73" t="s">
        <v>149</v>
      </c>
      <c r="B73" s="28" t="s">
        <v>147</v>
      </c>
      <c r="C73" s="28" t="s">
        <v>70</v>
      </c>
      <c r="D73" t="s">
        <v>152</v>
      </c>
      <c r="E73" s="123">
        <f>F73*$B$1</f>
        <v>190</v>
      </c>
      <c r="F73" s="120">
        <v>190</v>
      </c>
    </row>
    <row r="74" spans="1:6" x14ac:dyDescent="0.25">
      <c r="A74" s="28" t="s">
        <v>149</v>
      </c>
      <c r="B74" s="28" t="s">
        <v>147</v>
      </c>
      <c r="C74" s="28" t="s">
        <v>71</v>
      </c>
      <c r="D74" t="s">
        <v>153</v>
      </c>
      <c r="E74" s="123">
        <f>F74*$B$1</f>
        <v>250</v>
      </c>
      <c r="F74" s="120">
        <v>250</v>
      </c>
    </row>
    <row r="75" spans="1:6" x14ac:dyDescent="0.25">
      <c r="A75" t="s">
        <v>150</v>
      </c>
      <c r="B75" s="28" t="s">
        <v>147</v>
      </c>
      <c r="C75" s="28" t="s">
        <v>70</v>
      </c>
      <c r="D75" t="s">
        <v>154</v>
      </c>
      <c r="E75" s="123">
        <f>F75*$B$1</f>
        <v>270</v>
      </c>
      <c r="F75" s="120">
        <v>270</v>
      </c>
    </row>
    <row r="76" spans="1:6" x14ac:dyDescent="0.25">
      <c r="A76" s="28" t="s">
        <v>150</v>
      </c>
      <c r="B76" s="28" t="s">
        <v>147</v>
      </c>
      <c r="C76" s="28" t="s">
        <v>71</v>
      </c>
      <c r="D76" t="s">
        <v>155</v>
      </c>
      <c r="E76" s="123">
        <f>F76*$B$1</f>
        <v>350</v>
      </c>
      <c r="F76" s="120">
        <v>350</v>
      </c>
    </row>
    <row r="77" spans="1:6" x14ac:dyDescent="0.25">
      <c r="A77" t="s">
        <v>156</v>
      </c>
      <c r="B77" s="28" t="s">
        <v>147</v>
      </c>
      <c r="C77" s="28" t="s">
        <v>70</v>
      </c>
      <c r="D77" t="s">
        <v>120</v>
      </c>
      <c r="E77" s="123">
        <f>F77*$B$1</f>
        <v>169</v>
      </c>
      <c r="F77" s="120">
        <v>169</v>
      </c>
    </row>
    <row r="78" spans="1:6" x14ac:dyDescent="0.25">
      <c r="A78" t="s">
        <v>156</v>
      </c>
      <c r="B78" s="28" t="s">
        <v>147</v>
      </c>
      <c r="C78" s="28" t="s">
        <v>71</v>
      </c>
      <c r="D78" t="s">
        <v>123</v>
      </c>
      <c r="E78" s="123">
        <f>F78*$B$1</f>
        <v>175</v>
      </c>
      <c r="F78" s="120">
        <v>175</v>
      </c>
    </row>
    <row r="79" spans="1:6" x14ac:dyDescent="0.25">
      <c r="A79" t="s">
        <v>157</v>
      </c>
      <c r="B79" s="28" t="s">
        <v>147</v>
      </c>
      <c r="C79" s="28" t="s">
        <v>70</v>
      </c>
      <c r="D79" t="s">
        <v>107</v>
      </c>
      <c r="E79" s="123">
        <f>F79*$B$1</f>
        <v>165</v>
      </c>
      <c r="F79" s="120">
        <v>165</v>
      </c>
    </row>
    <row r="80" spans="1:6" x14ac:dyDescent="0.25">
      <c r="A80" t="s">
        <v>159</v>
      </c>
      <c r="B80" s="28" t="s">
        <v>147</v>
      </c>
      <c r="C80" s="28" t="s">
        <v>70</v>
      </c>
      <c r="D80" t="s">
        <v>160</v>
      </c>
      <c r="E80" s="123">
        <f>F80*$B$1</f>
        <v>156</v>
      </c>
      <c r="F80" s="120">
        <v>156</v>
      </c>
    </row>
    <row r="81" spans="1:6" x14ac:dyDescent="0.25">
      <c r="A81" t="s">
        <v>158</v>
      </c>
      <c r="B81" s="28" t="s">
        <v>147</v>
      </c>
      <c r="C81" s="28" t="s">
        <v>70</v>
      </c>
      <c r="D81" t="s">
        <v>161</v>
      </c>
      <c r="E81" s="123">
        <f>F81*$B$1</f>
        <v>170</v>
      </c>
      <c r="F81" s="120">
        <v>170</v>
      </c>
    </row>
    <row r="82" spans="1:6" x14ac:dyDescent="0.25">
      <c r="A82" t="s">
        <v>162</v>
      </c>
      <c r="B82" s="28" t="s">
        <v>147</v>
      </c>
      <c r="C82" s="28" t="s">
        <v>71</v>
      </c>
      <c r="D82" t="s">
        <v>91</v>
      </c>
      <c r="E82" s="123">
        <f>F82*$B$1</f>
        <v>0</v>
      </c>
      <c r="F82" s="120">
        <v>0</v>
      </c>
    </row>
    <row r="83" spans="1:6" x14ac:dyDescent="0.25">
      <c r="A83" t="s">
        <v>163</v>
      </c>
      <c r="B83" s="28" t="s">
        <v>147</v>
      </c>
      <c r="C83" s="28" t="s">
        <v>70</v>
      </c>
      <c r="D83" t="s">
        <v>80</v>
      </c>
      <c r="E83" s="123">
        <f>F83*$B$1</f>
        <v>169</v>
      </c>
      <c r="F83" s="120">
        <v>169</v>
      </c>
    </row>
    <row r="84" spans="1:6" x14ac:dyDescent="0.25">
      <c r="A84" t="s">
        <v>163</v>
      </c>
      <c r="B84" s="28" t="s">
        <v>147</v>
      </c>
      <c r="C84" s="28" t="s">
        <v>71</v>
      </c>
      <c r="D84" t="s">
        <v>133</v>
      </c>
      <c r="E84" s="123">
        <f>F84*$B$1</f>
        <v>200</v>
      </c>
      <c r="F84" s="120">
        <v>200</v>
      </c>
    </row>
    <row r="85" spans="1:6" x14ac:dyDescent="0.25">
      <c r="A85" t="s">
        <v>165</v>
      </c>
      <c r="B85" t="s">
        <v>164</v>
      </c>
      <c r="C85" s="28" t="s">
        <v>70</v>
      </c>
      <c r="D85" t="s">
        <v>119</v>
      </c>
      <c r="E85" s="123">
        <f>F85*$B$1</f>
        <v>104</v>
      </c>
      <c r="F85" s="120">
        <v>104</v>
      </c>
    </row>
    <row r="86" spans="1:6" x14ac:dyDescent="0.25">
      <c r="A86" t="s">
        <v>165</v>
      </c>
      <c r="B86" s="28" t="s">
        <v>164</v>
      </c>
      <c r="C86" s="28" t="s">
        <v>71</v>
      </c>
      <c r="D86" t="s">
        <v>160</v>
      </c>
      <c r="E86" s="123">
        <f>F86*$B$1</f>
        <v>130</v>
      </c>
      <c r="F86" s="120">
        <v>130</v>
      </c>
    </row>
    <row r="87" spans="1:6" x14ac:dyDescent="0.25">
      <c r="A87" t="s">
        <v>166</v>
      </c>
      <c r="B87" s="28" t="s">
        <v>164</v>
      </c>
      <c r="C87" s="28" t="s">
        <v>70</v>
      </c>
      <c r="D87" t="s">
        <v>124</v>
      </c>
      <c r="E87" s="123">
        <f>F87*$B$1</f>
        <v>109</v>
      </c>
      <c r="F87" s="120">
        <v>109</v>
      </c>
    </row>
    <row r="88" spans="1:6" x14ac:dyDescent="0.25">
      <c r="A88" t="s">
        <v>166</v>
      </c>
      <c r="B88" s="28" t="s">
        <v>164</v>
      </c>
      <c r="C88" s="28" t="s">
        <v>71</v>
      </c>
      <c r="D88" t="s">
        <v>110</v>
      </c>
      <c r="E88" s="123">
        <f>F88*$B$1</f>
        <v>130</v>
      </c>
      <c r="F88" s="120">
        <v>130</v>
      </c>
    </row>
    <row r="89" spans="1:6" x14ac:dyDescent="0.25">
      <c r="A89" t="s">
        <v>167</v>
      </c>
      <c r="B89" s="28" t="s">
        <v>164</v>
      </c>
      <c r="C89" s="28" t="s">
        <v>70</v>
      </c>
      <c r="D89" t="s">
        <v>168</v>
      </c>
      <c r="E89" s="123">
        <f>F89*$B$1</f>
        <v>117</v>
      </c>
      <c r="F89" s="120">
        <v>117</v>
      </c>
    </row>
    <row r="90" spans="1:6" x14ac:dyDescent="0.25">
      <c r="A90" t="s">
        <v>167</v>
      </c>
      <c r="B90" s="28" t="s">
        <v>164</v>
      </c>
      <c r="C90" s="28" t="s">
        <v>71</v>
      </c>
      <c r="D90" t="s">
        <v>152</v>
      </c>
      <c r="E90" s="123">
        <f>F90*$B$1</f>
        <v>170</v>
      </c>
      <c r="F90" s="120">
        <v>170</v>
      </c>
    </row>
    <row r="91" spans="1:6" x14ac:dyDescent="0.25">
      <c r="A91" t="s">
        <v>169</v>
      </c>
      <c r="B91" s="28" t="s">
        <v>164</v>
      </c>
      <c r="C91" s="28" t="s">
        <v>70</v>
      </c>
      <c r="D91" t="s">
        <v>171</v>
      </c>
      <c r="E91" s="123">
        <f>F91*$B$1</f>
        <v>254</v>
      </c>
      <c r="F91" s="120">
        <v>254</v>
      </c>
    </row>
    <row r="92" spans="1:6" x14ac:dyDescent="0.25">
      <c r="A92" t="s">
        <v>169</v>
      </c>
      <c r="B92" s="28" t="s">
        <v>164</v>
      </c>
      <c r="C92" s="28" t="s">
        <v>71</v>
      </c>
      <c r="D92" t="s">
        <v>172</v>
      </c>
      <c r="E92" s="123">
        <f>F92*$B$1</f>
        <v>300</v>
      </c>
      <c r="F92" s="120">
        <v>300</v>
      </c>
    </row>
    <row r="93" spans="1:6" x14ac:dyDescent="0.25">
      <c r="A93" t="s">
        <v>170</v>
      </c>
      <c r="B93" s="28" t="s">
        <v>164</v>
      </c>
      <c r="C93" s="28" t="s">
        <v>70</v>
      </c>
      <c r="D93" t="s">
        <v>173</v>
      </c>
      <c r="E93" s="123">
        <f>F93*$B$1</f>
        <v>73</v>
      </c>
      <c r="F93" s="120">
        <v>73</v>
      </c>
    </row>
    <row r="94" spans="1:6" x14ac:dyDescent="0.25">
      <c r="A94" t="s">
        <v>170</v>
      </c>
      <c r="B94" s="28" t="s">
        <v>164</v>
      </c>
      <c r="C94" s="28" t="s">
        <v>71</v>
      </c>
      <c r="D94" t="s">
        <v>108</v>
      </c>
      <c r="E94" s="123">
        <f>F94*$B$1</f>
        <v>110</v>
      </c>
      <c r="F94" s="120">
        <v>110</v>
      </c>
    </row>
    <row r="95" spans="1:6" x14ac:dyDescent="0.25">
      <c r="A95" t="s">
        <v>175</v>
      </c>
      <c r="B95" t="s">
        <v>174</v>
      </c>
      <c r="C95" s="28" t="s">
        <v>70</v>
      </c>
      <c r="D95" t="s">
        <v>91</v>
      </c>
      <c r="E95" s="123">
        <f>F95*$B$1</f>
        <v>286</v>
      </c>
      <c r="F95" s="120">
        <v>286</v>
      </c>
    </row>
    <row r="96" spans="1:6" x14ac:dyDescent="0.25">
      <c r="A96" s="28" t="s">
        <v>175</v>
      </c>
      <c r="B96" s="28" t="s">
        <v>174</v>
      </c>
      <c r="C96" s="28" t="s">
        <v>71</v>
      </c>
      <c r="D96" t="s">
        <v>145</v>
      </c>
      <c r="E96" s="123">
        <f>F96*$B$1</f>
        <v>325</v>
      </c>
      <c r="F96" s="120">
        <v>325</v>
      </c>
    </row>
    <row r="97" spans="1:6" x14ac:dyDescent="0.25">
      <c r="A97" s="28" t="s">
        <v>176</v>
      </c>
      <c r="B97" s="28" t="s">
        <v>174</v>
      </c>
      <c r="C97" s="28" t="s">
        <v>70</v>
      </c>
      <c r="D97" t="s">
        <v>178</v>
      </c>
      <c r="E97" s="123">
        <f>F97*$B$1</f>
        <v>275</v>
      </c>
      <c r="F97" s="120">
        <v>275</v>
      </c>
    </row>
    <row r="98" spans="1:6" x14ac:dyDescent="0.25">
      <c r="A98" s="28" t="s">
        <v>176</v>
      </c>
      <c r="B98" s="28" t="s">
        <v>174</v>
      </c>
      <c r="C98" s="28" t="s">
        <v>71</v>
      </c>
      <c r="D98" t="s">
        <v>145</v>
      </c>
      <c r="E98" s="123">
        <f>F98*$B$1</f>
        <v>325</v>
      </c>
      <c r="F98" s="120">
        <v>325</v>
      </c>
    </row>
    <row r="99" spans="1:6" x14ac:dyDescent="0.25">
      <c r="A99" t="s">
        <v>177</v>
      </c>
      <c r="B99" s="28" t="s">
        <v>174</v>
      </c>
      <c r="C99" s="28" t="s">
        <v>70</v>
      </c>
      <c r="D99" t="s">
        <v>178</v>
      </c>
      <c r="E99" s="123">
        <f>F99*$B$1</f>
        <v>233</v>
      </c>
      <c r="F99" s="120">
        <v>233</v>
      </c>
    </row>
    <row r="100" spans="1:6" x14ac:dyDescent="0.25">
      <c r="A100" t="s">
        <v>177</v>
      </c>
      <c r="B100" s="28" t="s">
        <v>174</v>
      </c>
      <c r="C100" s="28" t="s">
        <v>71</v>
      </c>
      <c r="D100" t="s">
        <v>179</v>
      </c>
      <c r="E100" s="123">
        <f>F100*$B$1</f>
        <v>260</v>
      </c>
      <c r="F100" s="120">
        <v>260</v>
      </c>
    </row>
    <row r="101" spans="1:6" x14ac:dyDescent="0.25">
      <c r="A101" t="s">
        <v>180</v>
      </c>
      <c r="B101" s="28" t="s">
        <v>174</v>
      </c>
      <c r="C101" s="28" t="s">
        <v>70</v>
      </c>
      <c r="D101" t="s">
        <v>178</v>
      </c>
      <c r="E101" s="123">
        <f>F101*$B$1</f>
        <v>234</v>
      </c>
      <c r="F101" s="120">
        <v>234</v>
      </c>
    </row>
    <row r="102" spans="1:6" x14ac:dyDescent="0.25">
      <c r="A102" t="s">
        <v>180</v>
      </c>
      <c r="B102" s="28" t="s">
        <v>174</v>
      </c>
      <c r="C102" s="28" t="s">
        <v>71</v>
      </c>
      <c r="D102" t="s">
        <v>97</v>
      </c>
      <c r="E102" s="123">
        <f>F102*$B$1</f>
        <v>280</v>
      </c>
      <c r="F102" s="120">
        <v>280</v>
      </c>
    </row>
    <row r="103" spans="1:6" x14ac:dyDescent="0.25">
      <c r="A103" t="s">
        <v>181</v>
      </c>
      <c r="B103" s="28" t="s">
        <v>174</v>
      </c>
      <c r="C103" s="28" t="s">
        <v>70</v>
      </c>
      <c r="D103" t="s">
        <v>123</v>
      </c>
      <c r="E103" s="123">
        <f>F103*$B$1</f>
        <v>172</v>
      </c>
      <c r="F103" s="120">
        <v>172</v>
      </c>
    </row>
    <row r="104" spans="1:6" x14ac:dyDescent="0.25">
      <c r="A104" t="s">
        <v>181</v>
      </c>
      <c r="B104" s="28" t="s">
        <v>174</v>
      </c>
      <c r="C104" s="28" t="s">
        <v>71</v>
      </c>
      <c r="D104" t="s">
        <v>182</v>
      </c>
      <c r="E104" s="123">
        <f>F104*$B$1</f>
        <v>215</v>
      </c>
      <c r="F104" s="120">
        <v>215</v>
      </c>
    </row>
    <row r="105" spans="1:6" x14ac:dyDescent="0.25">
      <c r="A105" t="s">
        <v>169</v>
      </c>
      <c r="B105" s="28" t="s">
        <v>174</v>
      </c>
      <c r="C105" s="28" t="s">
        <v>70</v>
      </c>
      <c r="D105" t="s">
        <v>183</v>
      </c>
      <c r="E105" s="123">
        <f>F105*$B$1</f>
        <v>344</v>
      </c>
      <c r="F105" s="120">
        <v>344</v>
      </c>
    </row>
    <row r="106" spans="1:6" x14ac:dyDescent="0.25">
      <c r="A106" t="s">
        <v>169</v>
      </c>
      <c r="B106" s="28" t="s">
        <v>174</v>
      </c>
      <c r="C106" s="28" t="s">
        <v>71</v>
      </c>
      <c r="D106" t="s">
        <v>184</v>
      </c>
      <c r="E106" s="123">
        <f>F106*$B$1</f>
        <v>400</v>
      </c>
      <c r="F106" s="120">
        <v>400</v>
      </c>
    </row>
    <row r="107" spans="1:6" x14ac:dyDescent="0.25">
      <c r="A107" t="s">
        <v>185</v>
      </c>
      <c r="B107" s="28" t="s">
        <v>170</v>
      </c>
      <c r="C107" s="28" t="s">
        <v>70</v>
      </c>
      <c r="D107" t="s">
        <v>186</v>
      </c>
      <c r="E107" s="123">
        <f>F107*$B$1</f>
        <v>70</v>
      </c>
      <c r="F107" s="120">
        <v>70</v>
      </c>
    </row>
    <row r="108" spans="1:6" x14ac:dyDescent="0.25">
      <c r="A108" t="s">
        <v>188</v>
      </c>
      <c r="B108" s="28" t="s">
        <v>187</v>
      </c>
      <c r="C108" s="28" t="s">
        <v>70</v>
      </c>
      <c r="D108" t="s">
        <v>125</v>
      </c>
      <c r="E108" s="123">
        <f>F108*$B$1</f>
        <v>230</v>
      </c>
      <c r="F108" s="120">
        <v>230</v>
      </c>
    </row>
    <row r="109" spans="1:6" x14ac:dyDescent="0.25">
      <c r="A109" t="s">
        <v>188</v>
      </c>
      <c r="B109" s="28" t="s">
        <v>187</v>
      </c>
      <c r="C109" s="28" t="s">
        <v>71</v>
      </c>
      <c r="D109" t="s">
        <v>190</v>
      </c>
      <c r="E109" s="123">
        <f>F109*$B$1</f>
        <v>280</v>
      </c>
      <c r="F109" s="120">
        <v>280</v>
      </c>
    </row>
    <row r="110" spans="1:6" x14ac:dyDescent="0.25">
      <c r="A110" s="28" t="s">
        <v>189</v>
      </c>
      <c r="B110" s="28" t="s">
        <v>187</v>
      </c>
      <c r="C110" s="28" t="s">
        <v>70</v>
      </c>
      <c r="D110" t="s">
        <v>100</v>
      </c>
      <c r="E110" s="123">
        <f>F110*$B$1</f>
        <v>200</v>
      </c>
      <c r="F110" s="120">
        <v>200</v>
      </c>
    </row>
    <row r="111" spans="1:6" x14ac:dyDescent="0.25">
      <c r="A111" s="28" t="s">
        <v>189</v>
      </c>
      <c r="B111" s="28" t="s">
        <v>187</v>
      </c>
      <c r="C111" s="28" t="s">
        <v>71</v>
      </c>
      <c r="D111" t="s">
        <v>190</v>
      </c>
      <c r="E111" s="123">
        <f>F111*$B$1</f>
        <v>250</v>
      </c>
      <c r="F111" s="120">
        <v>250</v>
      </c>
    </row>
    <row r="112" spans="1:6" x14ac:dyDescent="0.25">
      <c r="A112" t="s">
        <v>191</v>
      </c>
      <c r="B112" s="28" t="s">
        <v>187</v>
      </c>
      <c r="C112" s="28" t="s">
        <v>70</v>
      </c>
      <c r="D112" t="s">
        <v>100</v>
      </c>
      <c r="E112" s="123">
        <f>F112*$B$1</f>
        <v>150</v>
      </c>
      <c r="F112" s="120">
        <v>150</v>
      </c>
    </row>
    <row r="113" spans="1:6" x14ac:dyDescent="0.25">
      <c r="A113" t="s">
        <v>192</v>
      </c>
      <c r="B113" s="28" t="s">
        <v>187</v>
      </c>
      <c r="C113" s="28" t="s">
        <v>70</v>
      </c>
      <c r="D113" t="s">
        <v>152</v>
      </c>
      <c r="E113" s="123">
        <f>F113*$B$1</f>
        <v>143</v>
      </c>
      <c r="F113" s="120">
        <v>143</v>
      </c>
    </row>
    <row r="114" spans="1:6" x14ac:dyDescent="0.25">
      <c r="A114" s="28" t="s">
        <v>193</v>
      </c>
      <c r="B114" s="28" t="s">
        <v>187</v>
      </c>
      <c r="C114" s="28" t="s">
        <v>70</v>
      </c>
      <c r="D114" t="s">
        <v>107</v>
      </c>
      <c r="E114" s="123">
        <f>F114*$B$1</f>
        <v>156</v>
      </c>
      <c r="F114" s="120">
        <v>156</v>
      </c>
    </row>
    <row r="115" spans="1:6" x14ac:dyDescent="0.25">
      <c r="A115" s="28" t="s">
        <v>196</v>
      </c>
      <c r="B115" s="28" t="s">
        <v>187</v>
      </c>
      <c r="C115" s="28" t="s">
        <v>71</v>
      </c>
      <c r="D115" s="127" t="s">
        <v>194</v>
      </c>
      <c r="E115" s="123">
        <f>F115*$B$1</f>
        <v>200</v>
      </c>
      <c r="F115" s="120">
        <v>200</v>
      </c>
    </row>
    <row r="116" spans="1:6" x14ac:dyDescent="0.25">
      <c r="A116" t="s">
        <v>197</v>
      </c>
      <c r="B116" s="28" t="s">
        <v>195</v>
      </c>
      <c r="C116" s="28" t="s">
        <v>70</v>
      </c>
      <c r="D116" t="s">
        <v>199</v>
      </c>
      <c r="E116" s="123">
        <f>F116*$B$1</f>
        <v>133</v>
      </c>
      <c r="F116" s="120">
        <v>133</v>
      </c>
    </row>
    <row r="117" spans="1:6" x14ac:dyDescent="0.25">
      <c r="A117" t="s">
        <v>197</v>
      </c>
      <c r="B117" s="28" t="s">
        <v>195</v>
      </c>
      <c r="C117" s="28" t="s">
        <v>71</v>
      </c>
      <c r="D117" t="s">
        <v>125</v>
      </c>
      <c r="E117" s="123">
        <f>F117*$B$1</f>
        <v>170</v>
      </c>
      <c r="F117" s="120">
        <v>170</v>
      </c>
    </row>
    <row r="118" spans="1:6" x14ac:dyDescent="0.25">
      <c r="A118" t="s">
        <v>198</v>
      </c>
      <c r="B118" s="28" t="s">
        <v>195</v>
      </c>
      <c r="C118" s="28" t="s">
        <v>70</v>
      </c>
      <c r="D118" t="s">
        <v>77</v>
      </c>
      <c r="E118" s="123">
        <f>F118*$B$1</f>
        <v>180</v>
      </c>
      <c r="F118" s="120">
        <v>180</v>
      </c>
    </row>
    <row r="119" spans="1:6" x14ac:dyDescent="0.25">
      <c r="A119" t="s">
        <v>198</v>
      </c>
      <c r="B119" s="28" t="s">
        <v>195</v>
      </c>
      <c r="C119" s="28" t="s">
        <v>71</v>
      </c>
      <c r="D119" t="s">
        <v>194</v>
      </c>
      <c r="E119" s="123">
        <f>F119*$B$1</f>
        <v>200</v>
      </c>
      <c r="F119" s="120">
        <v>200</v>
      </c>
    </row>
    <row r="120" spans="1:6" x14ac:dyDescent="0.25">
      <c r="A120" t="s">
        <v>201</v>
      </c>
      <c r="B120" s="28" t="s">
        <v>200</v>
      </c>
      <c r="C120" s="28" t="s">
        <v>70</v>
      </c>
      <c r="D120" t="s">
        <v>160</v>
      </c>
      <c r="E120" s="123">
        <f>F120*$B$1</f>
        <v>134</v>
      </c>
      <c r="F120" s="120">
        <v>134</v>
      </c>
    </row>
    <row r="121" spans="1:6" x14ac:dyDescent="0.25">
      <c r="A121" t="s">
        <v>201</v>
      </c>
      <c r="B121" s="28" t="s">
        <v>200</v>
      </c>
      <c r="C121" s="28" t="s">
        <v>71</v>
      </c>
      <c r="D121" t="s">
        <v>205</v>
      </c>
      <c r="E121" s="123">
        <f>F121*$B$1</f>
        <v>160</v>
      </c>
      <c r="F121" s="120">
        <v>160</v>
      </c>
    </row>
    <row r="122" spans="1:6" x14ac:dyDescent="0.25">
      <c r="A122" t="s">
        <v>202</v>
      </c>
      <c r="B122" s="28" t="s">
        <v>200</v>
      </c>
      <c r="C122" s="28" t="s">
        <v>70</v>
      </c>
      <c r="D122" t="s">
        <v>160</v>
      </c>
      <c r="E122" s="123">
        <f>F122*$B$1</f>
        <v>143</v>
      </c>
      <c r="F122" s="120">
        <v>143</v>
      </c>
    </row>
    <row r="123" spans="1:6" x14ac:dyDescent="0.25">
      <c r="A123" t="s">
        <v>203</v>
      </c>
      <c r="B123" s="28" t="s">
        <v>200</v>
      </c>
      <c r="C123" s="28" t="s">
        <v>70</v>
      </c>
      <c r="D123" t="s">
        <v>160</v>
      </c>
      <c r="E123" s="123">
        <f>F123*$B$1</f>
        <v>145</v>
      </c>
      <c r="F123" s="120">
        <v>145</v>
      </c>
    </row>
    <row r="124" spans="1:6" x14ac:dyDescent="0.25">
      <c r="A124" t="s">
        <v>204</v>
      </c>
      <c r="B124" s="28" t="s">
        <v>200</v>
      </c>
      <c r="C124" s="28" t="s">
        <v>70</v>
      </c>
      <c r="D124" t="s">
        <v>107</v>
      </c>
      <c r="E124" s="123">
        <f>F124*$B$1</f>
        <v>147</v>
      </c>
      <c r="F124" s="120">
        <v>147</v>
      </c>
    </row>
    <row r="125" spans="1:6" x14ac:dyDescent="0.25">
      <c r="A125" t="s">
        <v>206</v>
      </c>
      <c r="B125" s="28" t="s">
        <v>200</v>
      </c>
      <c r="C125" s="28" t="s">
        <v>71</v>
      </c>
      <c r="D125" t="s">
        <v>153</v>
      </c>
      <c r="E125" s="123">
        <f>F125*$B$1</f>
        <v>170</v>
      </c>
      <c r="F125" s="120">
        <v>170</v>
      </c>
    </row>
    <row r="126" spans="1:6" x14ac:dyDescent="0.25">
      <c r="A126" t="s">
        <v>207</v>
      </c>
      <c r="B126" s="28" t="s">
        <v>200</v>
      </c>
      <c r="C126" s="28" t="s">
        <v>70</v>
      </c>
      <c r="D126" t="s">
        <v>109</v>
      </c>
      <c r="E126" s="123">
        <f>F126*$B$1</f>
        <v>138</v>
      </c>
      <c r="F126" s="120">
        <v>138</v>
      </c>
    </row>
    <row r="127" spans="1:6" x14ac:dyDescent="0.25">
      <c r="A127" t="s">
        <v>207</v>
      </c>
      <c r="B127" s="28" t="s">
        <v>200</v>
      </c>
      <c r="C127" s="28" t="s">
        <v>71</v>
      </c>
      <c r="D127" t="s">
        <v>89</v>
      </c>
      <c r="E127" s="123">
        <f>F127*$B$1</f>
        <v>150</v>
      </c>
      <c r="F127" s="120">
        <v>150</v>
      </c>
    </row>
    <row r="128" spans="1:6" x14ac:dyDescent="0.25">
      <c r="A128" t="s">
        <v>208</v>
      </c>
      <c r="B128" s="28" t="s">
        <v>200</v>
      </c>
      <c r="C128" s="28" t="s">
        <v>70</v>
      </c>
      <c r="D128" t="s">
        <v>109</v>
      </c>
      <c r="E128" s="123">
        <f>F128*$B$1</f>
        <v>132</v>
      </c>
      <c r="F128" s="120">
        <v>132</v>
      </c>
    </row>
    <row r="129" spans="1:6" x14ac:dyDescent="0.25">
      <c r="A129" t="s">
        <v>208</v>
      </c>
      <c r="B129" s="28" t="s">
        <v>200</v>
      </c>
      <c r="C129" s="28" t="s">
        <v>71</v>
      </c>
      <c r="D129" t="s">
        <v>89</v>
      </c>
      <c r="E129" s="123">
        <f>F129*$B$1</f>
        <v>150</v>
      </c>
      <c r="F129" s="120">
        <v>150</v>
      </c>
    </row>
    <row r="130" spans="1:6" x14ac:dyDescent="0.25">
      <c r="A130" t="s">
        <v>209</v>
      </c>
      <c r="B130" s="28" t="s">
        <v>200</v>
      </c>
      <c r="C130" s="28" t="s">
        <v>70</v>
      </c>
      <c r="D130" t="s">
        <v>100</v>
      </c>
      <c r="E130" s="123">
        <f>F130*$B$1</f>
        <v>170</v>
      </c>
      <c r="F130" s="120">
        <v>170</v>
      </c>
    </row>
    <row r="131" spans="1:6" x14ac:dyDescent="0.25">
      <c r="A131" t="s">
        <v>209</v>
      </c>
      <c r="B131" s="28" t="s">
        <v>200</v>
      </c>
      <c r="C131" s="28" t="s">
        <v>71</v>
      </c>
      <c r="D131" t="s">
        <v>91</v>
      </c>
      <c r="E131" s="123">
        <f>F131*$B$1</f>
        <v>190</v>
      </c>
      <c r="F131" s="120">
        <v>190</v>
      </c>
    </row>
    <row r="132" spans="1:6" x14ac:dyDescent="0.25">
      <c r="A132" t="s">
        <v>210</v>
      </c>
      <c r="B132" s="28" t="s">
        <v>200</v>
      </c>
      <c r="C132" s="28" t="s">
        <v>70</v>
      </c>
      <c r="D132" t="s">
        <v>118</v>
      </c>
      <c r="E132" s="123">
        <f>F132*$B$1</f>
        <v>239</v>
      </c>
      <c r="F132" s="120">
        <v>239</v>
      </c>
    </row>
    <row r="133" spans="1:6" x14ac:dyDescent="0.25">
      <c r="A133" s="28" t="s">
        <v>210</v>
      </c>
      <c r="B133" s="28" t="s">
        <v>200</v>
      </c>
      <c r="C133" s="28" t="s">
        <v>71</v>
      </c>
      <c r="D133" t="s">
        <v>211</v>
      </c>
      <c r="E133" s="123">
        <f>F133*$B$1</f>
        <v>300</v>
      </c>
      <c r="F133" s="120">
        <v>300</v>
      </c>
    </row>
    <row r="134" spans="1:6" x14ac:dyDescent="0.25">
      <c r="A134" t="s">
        <v>212</v>
      </c>
      <c r="B134" s="28" t="s">
        <v>200</v>
      </c>
      <c r="C134" s="28" t="s">
        <v>70</v>
      </c>
      <c r="D134" t="s">
        <v>109</v>
      </c>
      <c r="E134" s="123">
        <f>F134*$B$1</f>
        <v>143</v>
      </c>
      <c r="F134" s="120">
        <v>143</v>
      </c>
    </row>
    <row r="135" spans="1:6" x14ac:dyDescent="0.25">
      <c r="A135" t="s">
        <v>213</v>
      </c>
      <c r="B135" s="28" t="s">
        <v>200</v>
      </c>
      <c r="C135" s="28" t="s">
        <v>70</v>
      </c>
      <c r="D135" t="s">
        <v>160</v>
      </c>
      <c r="E135" s="123">
        <f>F135*$B$1</f>
        <v>175</v>
      </c>
      <c r="F135" s="120">
        <v>175</v>
      </c>
    </row>
    <row r="136" spans="1:6" x14ac:dyDescent="0.25">
      <c r="A136" s="28" t="s">
        <v>215</v>
      </c>
      <c r="B136" s="28" t="s">
        <v>200</v>
      </c>
      <c r="C136" s="28" t="s">
        <v>71</v>
      </c>
      <c r="D136" t="s">
        <v>89</v>
      </c>
      <c r="E136" s="123">
        <f>F136*$B$1</f>
        <v>170</v>
      </c>
      <c r="F136" s="120">
        <v>170</v>
      </c>
    </row>
    <row r="137" spans="1:6" x14ac:dyDescent="0.25">
      <c r="A137" t="s">
        <v>214</v>
      </c>
      <c r="B137" s="28" t="s">
        <v>200</v>
      </c>
      <c r="C137" s="28" t="s">
        <v>70</v>
      </c>
      <c r="D137" t="s">
        <v>123</v>
      </c>
      <c r="E137" s="123">
        <f>F137*$B$1</f>
        <v>160</v>
      </c>
      <c r="F137" s="120">
        <v>160</v>
      </c>
    </row>
    <row r="138" spans="1:6" x14ac:dyDescent="0.25">
      <c r="A138" s="28" t="s">
        <v>214</v>
      </c>
      <c r="B138" s="28" t="s">
        <v>200</v>
      </c>
      <c r="C138" s="28" t="s">
        <v>71</v>
      </c>
      <c r="D138" t="s">
        <v>194</v>
      </c>
      <c r="E138" s="123">
        <f>F138*$B$1</f>
        <v>170</v>
      </c>
      <c r="F138" s="120">
        <v>170</v>
      </c>
    </row>
    <row r="139" spans="1:6" x14ac:dyDescent="0.25">
      <c r="A139" t="s">
        <v>217</v>
      </c>
      <c r="B139" s="28" t="s">
        <v>216</v>
      </c>
      <c r="C139" s="28" t="s">
        <v>70</v>
      </c>
      <c r="D139" t="s">
        <v>123</v>
      </c>
      <c r="E139" s="123">
        <f>F139*$B$1</f>
        <v>211</v>
      </c>
      <c r="F139" s="120">
        <v>211</v>
      </c>
    </row>
    <row r="140" spans="1:6" x14ac:dyDescent="0.25">
      <c r="A140" s="28" t="s">
        <v>218</v>
      </c>
      <c r="B140" s="28" t="s">
        <v>216</v>
      </c>
      <c r="C140" s="28" t="s">
        <v>70</v>
      </c>
      <c r="D140" t="s">
        <v>123</v>
      </c>
      <c r="E140" s="123">
        <f>F140*$B$1</f>
        <v>200</v>
      </c>
      <c r="F140" s="120">
        <v>200</v>
      </c>
    </row>
    <row r="141" spans="1:6" x14ac:dyDescent="0.25">
      <c r="A141" t="s">
        <v>219</v>
      </c>
      <c r="B141" s="28" t="s">
        <v>216</v>
      </c>
      <c r="C141" s="28" t="s">
        <v>71</v>
      </c>
      <c r="D141" t="s">
        <v>145</v>
      </c>
      <c r="E141" s="123">
        <f>F141*$B$1</f>
        <v>215</v>
      </c>
      <c r="F141" s="120">
        <v>215</v>
      </c>
    </row>
    <row r="142" spans="1:6" x14ac:dyDescent="0.25">
      <c r="A142" t="s">
        <v>220</v>
      </c>
      <c r="B142" s="28" t="s">
        <v>216</v>
      </c>
      <c r="C142" s="28" t="s">
        <v>70</v>
      </c>
      <c r="D142" t="s">
        <v>100</v>
      </c>
      <c r="E142" s="123">
        <f>F142*$B$1</f>
        <v>250</v>
      </c>
      <c r="F142" s="120">
        <v>250</v>
      </c>
    </row>
    <row r="143" spans="1:6" x14ac:dyDescent="0.25">
      <c r="A143" s="28" t="s">
        <v>221</v>
      </c>
      <c r="B143" s="28" t="s">
        <v>216</v>
      </c>
      <c r="C143" s="28" t="s">
        <v>70</v>
      </c>
      <c r="D143" t="s">
        <v>100</v>
      </c>
      <c r="E143" s="123">
        <f>F143*$B$1</f>
        <v>200</v>
      </c>
      <c r="F143" s="120">
        <v>200</v>
      </c>
    </row>
    <row r="144" spans="1:6" x14ac:dyDescent="0.25">
      <c r="A144" s="28" t="s">
        <v>220</v>
      </c>
      <c r="B144" s="28" t="s">
        <v>216</v>
      </c>
      <c r="C144" s="28" t="s">
        <v>71</v>
      </c>
      <c r="D144" t="s">
        <v>194</v>
      </c>
      <c r="E144" s="123">
        <f>F144*$B$1</f>
        <v>225</v>
      </c>
      <c r="F144" s="120">
        <v>225</v>
      </c>
    </row>
    <row r="145" spans="1:6" x14ac:dyDescent="0.25">
      <c r="A145" t="s">
        <v>222</v>
      </c>
      <c r="B145" s="28" t="s">
        <v>216</v>
      </c>
      <c r="C145" s="28" t="s">
        <v>70</v>
      </c>
      <c r="D145" t="s">
        <v>123</v>
      </c>
      <c r="E145" s="123">
        <f>F145*$B$1</f>
        <v>270</v>
      </c>
      <c r="F145" s="120">
        <v>270</v>
      </c>
    </row>
    <row r="146" spans="1:6" x14ac:dyDescent="0.25">
      <c r="A146" s="28" t="s">
        <v>222</v>
      </c>
      <c r="B146" s="28" t="s">
        <v>216</v>
      </c>
      <c r="C146" s="28" t="s">
        <v>71</v>
      </c>
      <c r="D146" t="s">
        <v>190</v>
      </c>
      <c r="E146" s="123">
        <f>F146*$B$1</f>
        <v>170</v>
      </c>
      <c r="F146" s="120">
        <v>170</v>
      </c>
    </row>
    <row r="147" spans="1:6" x14ac:dyDescent="0.25">
      <c r="A147" t="s">
        <v>223</v>
      </c>
      <c r="B147" s="28" t="s">
        <v>216</v>
      </c>
      <c r="C147" s="28" t="s">
        <v>70</v>
      </c>
      <c r="D147" t="s">
        <v>100</v>
      </c>
      <c r="E147" s="123">
        <f>F147*$B$1</f>
        <v>208</v>
      </c>
      <c r="F147" s="120">
        <v>208</v>
      </c>
    </row>
    <row r="148" spans="1:6" x14ac:dyDescent="0.25">
      <c r="A148" t="s">
        <v>223</v>
      </c>
      <c r="B148" s="28" t="s">
        <v>216</v>
      </c>
      <c r="C148" s="28" t="s">
        <v>71</v>
      </c>
      <c r="D148" t="s">
        <v>194</v>
      </c>
      <c r="E148" s="123">
        <f>F148*$B$1</f>
        <v>225</v>
      </c>
      <c r="F148" s="120">
        <v>225</v>
      </c>
    </row>
    <row r="149" spans="1:6" x14ac:dyDescent="0.25">
      <c r="A149" t="s">
        <v>224</v>
      </c>
      <c r="B149" s="28" t="s">
        <v>216</v>
      </c>
      <c r="C149" s="28" t="s">
        <v>70</v>
      </c>
      <c r="D149" t="s">
        <v>225</v>
      </c>
      <c r="E149" s="123">
        <f>F149*$B$1</f>
        <v>212</v>
      </c>
      <c r="F149" s="120">
        <v>212</v>
      </c>
    </row>
    <row r="150" spans="1:6" x14ac:dyDescent="0.25">
      <c r="A150" t="s">
        <v>224</v>
      </c>
      <c r="B150" s="28" t="s">
        <v>216</v>
      </c>
      <c r="C150" s="28" t="s">
        <v>71</v>
      </c>
      <c r="D150" t="s">
        <v>178</v>
      </c>
      <c r="E150" s="123">
        <f>F150*$B$1</f>
        <v>170</v>
      </c>
      <c r="F150" s="120">
        <v>170</v>
      </c>
    </row>
    <row r="151" spans="1:6" x14ac:dyDescent="0.25">
      <c r="A151" t="s">
        <v>226</v>
      </c>
      <c r="B151" s="28" t="s">
        <v>216</v>
      </c>
      <c r="C151" s="28" t="s">
        <v>70</v>
      </c>
      <c r="D151" s="127" t="s">
        <v>123</v>
      </c>
      <c r="E151" s="123">
        <f>F151*$B$1</f>
        <v>162</v>
      </c>
      <c r="F151" s="120">
        <v>162</v>
      </c>
    </row>
    <row r="152" spans="1:6" x14ac:dyDescent="0.25">
      <c r="A152" s="28" t="s">
        <v>226</v>
      </c>
      <c r="B152" s="28" t="s">
        <v>216</v>
      </c>
      <c r="C152" s="28" t="s">
        <v>71</v>
      </c>
      <c r="D152" t="s">
        <v>97</v>
      </c>
      <c r="E152" s="123">
        <f>F152*$B$1</f>
        <v>170</v>
      </c>
      <c r="F152" s="120">
        <v>170</v>
      </c>
    </row>
    <row r="153" spans="1:6" x14ac:dyDescent="0.25">
      <c r="A153" t="s">
        <v>227</v>
      </c>
      <c r="B153" s="28" t="s">
        <v>216</v>
      </c>
      <c r="C153" s="28" t="s">
        <v>70</v>
      </c>
      <c r="D153" t="s">
        <v>80</v>
      </c>
      <c r="E153" s="123">
        <f>F153*$B$1</f>
        <v>190</v>
      </c>
      <c r="F153" s="120">
        <v>190</v>
      </c>
    </row>
    <row r="154" spans="1:6" x14ac:dyDescent="0.25">
      <c r="A154" s="28" t="s">
        <v>227</v>
      </c>
      <c r="B154" s="28" t="s">
        <v>216</v>
      </c>
      <c r="C154" s="28" t="s">
        <v>71</v>
      </c>
      <c r="D154" t="s">
        <v>190</v>
      </c>
      <c r="E154" s="123">
        <f>F154*$B$1</f>
        <v>210</v>
      </c>
      <c r="F154" s="120">
        <v>210</v>
      </c>
    </row>
    <row r="155" spans="1:6" x14ac:dyDescent="0.25">
      <c r="A155" t="s">
        <v>228</v>
      </c>
      <c r="B155" s="28" t="s">
        <v>216</v>
      </c>
      <c r="C155" s="28" t="s">
        <v>70</v>
      </c>
      <c r="D155" t="s">
        <v>89</v>
      </c>
      <c r="E155" s="123">
        <f>F155*$B$1</f>
        <v>160</v>
      </c>
      <c r="F155" s="120">
        <v>160</v>
      </c>
    </row>
    <row r="156" spans="1:6" x14ac:dyDescent="0.25">
      <c r="A156" t="s">
        <v>229</v>
      </c>
      <c r="B156" s="28" t="s">
        <v>216</v>
      </c>
      <c r="C156" s="28" t="s">
        <v>70</v>
      </c>
      <c r="D156" t="s">
        <v>123</v>
      </c>
      <c r="E156" s="123">
        <f>F156*$B$1</f>
        <v>138</v>
      </c>
      <c r="F156" s="120">
        <v>138</v>
      </c>
    </row>
    <row r="157" spans="1:6" x14ac:dyDescent="0.25">
      <c r="A157" t="s">
        <v>230</v>
      </c>
      <c r="B157" s="28" t="s">
        <v>216</v>
      </c>
      <c r="C157" s="28" t="s">
        <v>71</v>
      </c>
      <c r="D157" t="s">
        <v>145</v>
      </c>
      <c r="E157" s="123">
        <f>F157*$B$1</f>
        <v>140</v>
      </c>
      <c r="F157" s="120">
        <v>140</v>
      </c>
    </row>
    <row r="158" spans="1:6" x14ac:dyDescent="0.25">
      <c r="A158" t="s">
        <v>231</v>
      </c>
      <c r="B158" s="28" t="s">
        <v>216</v>
      </c>
      <c r="C158" s="28" t="s">
        <v>70</v>
      </c>
      <c r="D158" t="s">
        <v>168</v>
      </c>
      <c r="E158" s="123">
        <f>F158*$B$1</f>
        <v>170</v>
      </c>
      <c r="F158" s="120">
        <v>170</v>
      </c>
    </row>
    <row r="159" spans="1:6" x14ac:dyDescent="0.25">
      <c r="A159" t="s">
        <v>232</v>
      </c>
      <c r="B159" s="28" t="s">
        <v>216</v>
      </c>
      <c r="C159" s="28" t="s">
        <v>70</v>
      </c>
      <c r="D159" t="s">
        <v>168</v>
      </c>
      <c r="E159" s="123">
        <f>F159*$B$1</f>
        <v>138</v>
      </c>
      <c r="F159" s="120">
        <v>138</v>
      </c>
    </row>
    <row r="160" spans="1:6" x14ac:dyDescent="0.25">
      <c r="B160" s="28"/>
      <c r="F160" s="120"/>
    </row>
    <row r="161" spans="2:6" x14ac:dyDescent="0.25">
      <c r="B161" s="28"/>
      <c r="F161" s="120"/>
    </row>
    <row r="162" spans="2:6" x14ac:dyDescent="0.25">
      <c r="B162" s="28"/>
      <c r="F162" s="120"/>
    </row>
    <row r="163" spans="2:6" x14ac:dyDescent="0.25">
      <c r="B163" s="28"/>
      <c r="F163" s="120"/>
    </row>
    <row r="164" spans="2:6" x14ac:dyDescent="0.25">
      <c r="B164" s="28"/>
      <c r="F164" s="120"/>
    </row>
    <row r="165" spans="2:6" x14ac:dyDescent="0.25">
      <c r="B165" s="28"/>
      <c r="F165" s="120"/>
    </row>
    <row r="166" spans="2:6" x14ac:dyDescent="0.25">
      <c r="B166" s="28"/>
      <c r="F166" s="120"/>
    </row>
    <row r="167" spans="2:6" x14ac:dyDescent="0.25">
      <c r="F167" s="120"/>
    </row>
    <row r="168" spans="2:6" x14ac:dyDescent="0.25">
      <c r="F168" s="120"/>
    </row>
    <row r="169" spans="2:6" x14ac:dyDescent="0.25">
      <c r="F169" s="120"/>
    </row>
    <row r="170" spans="2:6" x14ac:dyDescent="0.25">
      <c r="F170" s="120"/>
    </row>
    <row r="171" spans="2:6" x14ac:dyDescent="0.25">
      <c r="F171" s="120"/>
    </row>
    <row r="172" spans="2:6" x14ac:dyDescent="0.25">
      <c r="F172" s="120"/>
    </row>
    <row r="173" spans="2:6" x14ac:dyDescent="0.25">
      <c r="F173" s="120"/>
    </row>
    <row r="174" spans="2:6" x14ac:dyDescent="0.25">
      <c r="F174" s="120"/>
    </row>
    <row r="175" spans="2:6" x14ac:dyDescent="0.25">
      <c r="F175" s="120"/>
    </row>
    <row r="176" spans="2:6" x14ac:dyDescent="0.25">
      <c r="F176" s="120"/>
    </row>
    <row r="177" spans="6:6" x14ac:dyDescent="0.25">
      <c r="F177" s="120"/>
    </row>
    <row r="178" spans="6:6" x14ac:dyDescent="0.25">
      <c r="F178" s="120"/>
    </row>
    <row r="179" spans="6:6" x14ac:dyDescent="0.25">
      <c r="F179" s="120"/>
    </row>
    <row r="180" spans="6:6" x14ac:dyDescent="0.25">
      <c r="F180" s="120"/>
    </row>
    <row r="181" spans="6:6" x14ac:dyDescent="0.25">
      <c r="F181" s="120"/>
    </row>
    <row r="182" spans="6:6" x14ac:dyDescent="0.25">
      <c r="F182" s="120"/>
    </row>
    <row r="183" spans="6:6" x14ac:dyDescent="0.25">
      <c r="F183" s="120"/>
    </row>
    <row r="184" spans="6:6" x14ac:dyDescent="0.25">
      <c r="F184" s="120"/>
    </row>
    <row r="185" spans="6:6" x14ac:dyDescent="0.25">
      <c r="F185" s="120"/>
    </row>
    <row r="186" spans="6:6" x14ac:dyDescent="0.25">
      <c r="F186" s="120"/>
    </row>
    <row r="187" spans="6:6" x14ac:dyDescent="0.25">
      <c r="F187" s="120"/>
    </row>
    <row r="188" spans="6:6" x14ac:dyDescent="0.25">
      <c r="F188" s="120"/>
    </row>
    <row r="189" spans="6:6" x14ac:dyDescent="0.25">
      <c r="F189" s="120"/>
    </row>
    <row r="190" spans="6:6" x14ac:dyDescent="0.25">
      <c r="F190" s="120"/>
    </row>
    <row r="191" spans="6:6" x14ac:dyDescent="0.25">
      <c r="F191" s="120"/>
    </row>
    <row r="192" spans="6:6" x14ac:dyDescent="0.25">
      <c r="F192" s="120"/>
    </row>
    <row r="193" spans="6:6" x14ac:dyDescent="0.25">
      <c r="F193" s="120"/>
    </row>
    <row r="194" spans="6:6" x14ac:dyDescent="0.25">
      <c r="F194" s="120"/>
    </row>
    <row r="195" spans="6:6" x14ac:dyDescent="0.25">
      <c r="F195" s="120"/>
    </row>
    <row r="196" spans="6:6" x14ac:dyDescent="0.25">
      <c r="F196" s="120"/>
    </row>
    <row r="197" spans="6:6" x14ac:dyDescent="0.25">
      <c r="F197" s="120"/>
    </row>
    <row r="198" spans="6:6" x14ac:dyDescent="0.25">
      <c r="F198" s="120"/>
    </row>
    <row r="199" spans="6:6" x14ac:dyDescent="0.25">
      <c r="F199" s="120"/>
    </row>
    <row r="200" spans="6:6" x14ac:dyDescent="0.25">
      <c r="F200" s="120"/>
    </row>
    <row r="201" spans="6:6" x14ac:dyDescent="0.25">
      <c r="F201" s="120"/>
    </row>
    <row r="202" spans="6:6" x14ac:dyDescent="0.25">
      <c r="F202" s="120"/>
    </row>
    <row r="203" spans="6:6" x14ac:dyDescent="0.25">
      <c r="F203" s="120"/>
    </row>
    <row r="204" spans="6:6" x14ac:dyDescent="0.25">
      <c r="F204" s="120"/>
    </row>
    <row r="205" spans="6:6" x14ac:dyDescent="0.25">
      <c r="F205" s="120"/>
    </row>
    <row r="206" spans="6:6" x14ac:dyDescent="0.25">
      <c r="F206" s="120"/>
    </row>
    <row r="207" spans="6:6" x14ac:dyDescent="0.25">
      <c r="F207" s="120"/>
    </row>
    <row r="208" spans="6:6" x14ac:dyDescent="0.25">
      <c r="F208" s="120"/>
    </row>
    <row r="209" spans="6:6" x14ac:dyDescent="0.25">
      <c r="F209" s="1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Fee Generator</vt:lpstr>
      <vt:lpstr>Average Fees by Project Type</vt:lpstr>
      <vt:lpstr>Sheet3</vt:lpstr>
      <vt:lpstr>'Fee Generator'!Print_Area</vt:lpstr>
    </vt:vector>
  </TitlesOfParts>
  <Company>Magellan Architects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McCulloch</dc:creator>
  <cp:lastModifiedBy>Mike 'n' Reilly</cp:lastModifiedBy>
  <cp:lastPrinted>2018-02-13T17:58:31Z</cp:lastPrinted>
  <dcterms:created xsi:type="dcterms:W3CDTF">2015-06-05T16:42:44Z</dcterms:created>
  <dcterms:modified xsi:type="dcterms:W3CDTF">2018-12-11T13:46:14Z</dcterms:modified>
</cp:coreProperties>
</file>